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fileSharing readOnlyRecommended="1" userName="Microsoft Office User" reservationPassword="E12F"/>
  <workbookPr showInkAnnotation="0" autoCompressPictures="0"/>
  <bookViews>
    <workbookView xWindow="4540" yWindow="4300" windowWidth="25600" windowHeight="16060" tabRatio="500"/>
  </bookViews>
  <sheets>
    <sheet name="Sheet1" sheetId="1" r:id="rId1"/>
  </sheets>
  <externalReferences>
    <externalReference r:id="rId2"/>
  </externalReferences>
  <definedNames>
    <definedName name="SP1000ClassSiteProj">Sheet1!$J$43</definedName>
    <definedName name="SP1000InstrImpProj">Sheet1!$J$44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P52" i="1" l="1"/>
  <c r="OL53" i="1"/>
  <c r="OL52" i="1"/>
  <c r="NN56" i="1"/>
  <c r="NN55" i="1"/>
  <c r="NN54" i="1"/>
  <c r="NN53" i="1"/>
  <c r="NN52" i="1"/>
  <c r="MS55" i="1"/>
  <c r="MS54" i="1"/>
  <c r="MS52" i="1"/>
  <c r="MG56" i="1"/>
  <c r="MG54" i="1"/>
  <c r="MG53" i="1"/>
  <c r="MG52" i="1"/>
  <c r="MC56" i="1"/>
  <c r="MC55" i="1"/>
  <c r="MC54" i="1"/>
  <c r="MC53" i="1"/>
  <c r="MC52" i="1"/>
  <c r="LR55" i="1"/>
  <c r="LR54" i="1"/>
  <c r="LR52" i="1"/>
  <c r="LR53" i="1"/>
  <c r="LO52" i="1"/>
  <c r="LN54" i="1"/>
  <c r="LN52" i="1"/>
  <c r="EF56" i="1"/>
  <c r="EF55" i="1"/>
  <c r="EF54" i="1"/>
  <c r="EF53" i="1"/>
  <c r="EF52" i="1"/>
  <c r="ED55" i="1"/>
  <c r="ED54" i="1"/>
  <c r="ED52" i="1"/>
  <c r="BV55" i="1"/>
  <c r="BV53" i="1"/>
  <c r="BV52" i="1"/>
</calcChain>
</file>

<file path=xl/sharedStrings.xml><?xml version="1.0" encoding="utf-8"?>
<sst xmlns="http://schemas.openxmlformats.org/spreadsheetml/2006/main" count="901" uniqueCount="877">
  <si>
    <t>100 Regular Education</t>
  </si>
  <si>
    <t xml:space="preserve">    1000 Instruction</t>
  </si>
  <si>
    <t>1.</t>
  </si>
  <si>
    <t xml:space="preserve">       2100 Students </t>
  </si>
  <si>
    <t>2.</t>
  </si>
  <si>
    <t xml:space="preserve">       2200 Instruction </t>
  </si>
  <si>
    <t>3.</t>
  </si>
  <si>
    <t xml:space="preserve">       2300 General Administration </t>
  </si>
  <si>
    <t>4.</t>
  </si>
  <si>
    <t xml:space="preserve">       2400 School Administration </t>
  </si>
  <si>
    <t>5.</t>
  </si>
  <si>
    <t xml:space="preserve">       2500 Central Services</t>
  </si>
  <si>
    <t>6.</t>
  </si>
  <si>
    <t xml:space="preserve">       2600 Operation &amp; Maintenance of Plant </t>
  </si>
  <si>
    <t>7.</t>
  </si>
  <si>
    <t xml:space="preserve">       2900 Other Support Services</t>
  </si>
  <si>
    <t>8.</t>
  </si>
  <si>
    <t xml:space="preserve">    3000 Operation of Noninstructional Services</t>
  </si>
  <si>
    <t>9.</t>
  </si>
  <si>
    <t xml:space="preserve">    4000 Facilities Acquisition &amp; Construction</t>
  </si>
  <si>
    <t>10.</t>
  </si>
  <si>
    <t xml:space="preserve">    5000 Debt Service</t>
  </si>
  <si>
    <t>11.</t>
  </si>
  <si>
    <t>610 School-Sponsored Cocurricular Activities</t>
  </si>
  <si>
    <t>12.</t>
  </si>
  <si>
    <t>620 School-Sponsored Athletics</t>
  </si>
  <si>
    <t>13.</t>
  </si>
  <si>
    <t>630, 700, 800, 900 Other Programs</t>
  </si>
  <si>
    <t>14.</t>
  </si>
  <si>
    <t xml:space="preserve">    Subtotal (lines 1-14)</t>
  </si>
  <si>
    <t>15.</t>
  </si>
  <si>
    <t>200 Special Education</t>
  </si>
  <si>
    <t xml:space="preserve">     1000 Instruction</t>
  </si>
  <si>
    <t>16.</t>
  </si>
  <si>
    <t xml:space="preserve">     2000 Support Services</t>
  </si>
  <si>
    <t xml:space="preserve">        2100 Students </t>
  </si>
  <si>
    <t>17.</t>
  </si>
  <si>
    <t xml:space="preserve">        2200 Instruction </t>
  </si>
  <si>
    <t>18.</t>
  </si>
  <si>
    <t xml:space="preserve">        2300 General Administration </t>
  </si>
  <si>
    <t>19.</t>
  </si>
  <si>
    <t xml:space="preserve">        2400 School Administration </t>
  </si>
  <si>
    <t>20.</t>
  </si>
  <si>
    <t xml:space="preserve">        2500 Central Services</t>
  </si>
  <si>
    <t>21.</t>
  </si>
  <si>
    <t xml:space="preserve">        2600 Operation &amp; Maintenance of Plant </t>
  </si>
  <si>
    <t>22.</t>
  </si>
  <si>
    <t xml:space="preserve">        2900 Other Support Services</t>
  </si>
  <si>
    <t>23.</t>
  </si>
  <si>
    <t xml:space="preserve">     3000 Operation of Noninstructional Services</t>
  </si>
  <si>
    <t>24.</t>
  </si>
  <si>
    <t xml:space="preserve">     4000 Facilities Acquisition &amp; Construction </t>
  </si>
  <si>
    <t>25.</t>
  </si>
  <si>
    <t xml:space="preserve">     5000 Debt Service</t>
  </si>
  <si>
    <t>26.</t>
  </si>
  <si>
    <t xml:space="preserve">     Subtotal (lines 16-26)</t>
  </si>
  <si>
    <t>27.</t>
  </si>
  <si>
    <t>300 Special Education Disability Title 8 PL 103-382 Add-On</t>
  </si>
  <si>
    <t>28.</t>
  </si>
  <si>
    <t>400 Pupil Transportation</t>
  </si>
  <si>
    <t>29.</t>
  </si>
  <si>
    <t>530 Dropout Prevention Programs</t>
  </si>
  <si>
    <t>30.</t>
  </si>
  <si>
    <t>540 Joint Career &amp; Technical Ed. &amp; Vocational Ed. Center</t>
  </si>
  <si>
    <t>31.</t>
  </si>
  <si>
    <t>550 K-3 Reading</t>
  </si>
  <si>
    <t>32.</t>
  </si>
  <si>
    <t xml:space="preserve">     Subtotal (lines 15 and 27-32)</t>
  </si>
  <si>
    <t>33.</t>
  </si>
  <si>
    <t>Classroom Site Project (from page 4, line 14)</t>
  </si>
  <si>
    <t>34.</t>
  </si>
  <si>
    <t>Instructional Improvement Project (from page 5, line 5)</t>
  </si>
  <si>
    <t>35.</t>
  </si>
  <si>
    <t>Structured English Immersion Project (from page 6, line 14)</t>
  </si>
  <si>
    <t>36.</t>
  </si>
  <si>
    <t>Compensatory Instruction Project (from page 6, line 28 )</t>
  </si>
  <si>
    <t>37.</t>
  </si>
  <si>
    <t>Federal and State Projects (from page 9, line 31)</t>
  </si>
  <si>
    <t>38.</t>
  </si>
  <si>
    <t xml:space="preserve">     Total (lines 33-38)</t>
  </si>
  <si>
    <t>39.</t>
  </si>
  <si>
    <t>A Center for Creative Education</t>
  </si>
  <si>
    <t>Supplies</t>
  </si>
  <si>
    <t>Other</t>
  </si>
  <si>
    <t>Salaries 6100</t>
  </si>
  <si>
    <t>Benefits 6200</t>
  </si>
  <si>
    <t>Purchase Services</t>
  </si>
  <si>
    <t>The Academy of Building Industries, Inc.</t>
  </si>
  <si>
    <t>088704000</t>
  </si>
  <si>
    <t>Academy Del Sol</t>
  </si>
  <si>
    <t>Academy of Excellence</t>
  </si>
  <si>
    <t>078604000</t>
  </si>
  <si>
    <t>Academy of Math and Science South, Inc.</t>
  </si>
  <si>
    <t>078242000</t>
  </si>
  <si>
    <t>Academy of Math and Science Camelback</t>
  </si>
  <si>
    <t>078270000</t>
  </si>
  <si>
    <t>Academy of Mathematics and Science</t>
  </si>
  <si>
    <t>108713000</t>
  </si>
  <si>
    <t>Academy of Tucson</t>
  </si>
  <si>
    <t>108665000</t>
  </si>
  <si>
    <t>Academy with Community Partners, Inc.</t>
  </si>
  <si>
    <t>078794000</t>
  </si>
  <si>
    <t>Accelerated Learning Center, Inc.</t>
  </si>
  <si>
    <t>078979000</t>
  </si>
  <si>
    <t>Acclaim Charter School</t>
  </si>
  <si>
    <t>078701000</t>
  </si>
  <si>
    <t>AIBT Non-Profit Charter High School</t>
  </si>
  <si>
    <t>078793000</t>
  </si>
  <si>
    <t>All Aboard Charter Schools</t>
  </si>
  <si>
    <t>078967000</t>
  </si>
  <si>
    <t>Ambassador Academy</t>
  </si>
  <si>
    <t>078529000</t>
  </si>
  <si>
    <t>American Charter Schools Foundation Alta Vista</t>
  </si>
  <si>
    <t>108794000</t>
  </si>
  <si>
    <t>American Charter Schools Foundation Apache Trails</t>
  </si>
  <si>
    <t>118703000</t>
  </si>
  <si>
    <t>078950000</t>
  </si>
  <si>
    <t>American Charter Schools Foundation Crestview</t>
  </si>
  <si>
    <t>078947000</t>
  </si>
  <si>
    <t>American Charter Schools Foundation Desert Hills</t>
  </si>
  <si>
    <t>078948000</t>
  </si>
  <si>
    <t>078951000</t>
  </si>
  <si>
    <t>American Charter Schools Foundation Estrella</t>
  </si>
  <si>
    <t>American Charter Schools Foundation Peoria</t>
  </si>
  <si>
    <t>078983000</t>
  </si>
  <si>
    <t>American Charter Schools Foundation South Pointe</t>
  </si>
  <si>
    <t>078517000</t>
  </si>
  <si>
    <t>American Charter Schools Foundation South Ridge</t>
  </si>
  <si>
    <t>078953000</t>
  </si>
  <si>
    <t>American Charter Schools Foundation Sun Valley</t>
  </si>
  <si>
    <t>078956000</t>
  </si>
  <si>
    <t>American Charter Schools Foundation West Phoenix</t>
  </si>
  <si>
    <t>American Heritage Academy</t>
  </si>
  <si>
    <t>138754000</t>
  </si>
  <si>
    <t>American Leadership Acadmey</t>
  </si>
  <si>
    <t>078725000</t>
  </si>
  <si>
    <t>American Virtual Academy</t>
  </si>
  <si>
    <t>078926000</t>
  </si>
  <si>
    <t>078525000</t>
  </si>
  <si>
    <t>Aprender Tucson</t>
  </si>
  <si>
    <t>108785000</t>
  </si>
  <si>
    <t>Archway Classical Academy Arete</t>
  </si>
  <si>
    <t>078247000</t>
  </si>
  <si>
    <t>Archway Classical Academy Chandler</t>
  </si>
  <si>
    <t>078597000</t>
  </si>
  <si>
    <t>Archway Classical Academy Cicero</t>
  </si>
  <si>
    <t>078248000</t>
  </si>
  <si>
    <t>Archway Classical Academy Glendale</t>
  </si>
  <si>
    <t>078406000</t>
  </si>
  <si>
    <t>Archway Classical Academy Lincoln</t>
  </si>
  <si>
    <t>078234000</t>
  </si>
  <si>
    <t xml:space="preserve">Archway Classical Academy North Phoenix </t>
  </si>
  <si>
    <t>078214000</t>
  </si>
  <si>
    <t>Archway Classical Academy Scottsdale</t>
  </si>
  <si>
    <t>078590000</t>
  </si>
  <si>
    <t>Archway Classical Academy Trivium East</t>
  </si>
  <si>
    <t>078266000</t>
  </si>
  <si>
    <t>Archway Classical Academy Trivium West</t>
  </si>
  <si>
    <t>078595000</t>
  </si>
  <si>
    <t>Archway Classical Academy Veritas</t>
  </si>
  <si>
    <t>078596000</t>
  </si>
  <si>
    <t>Arete Preparatory Academy</t>
  </si>
  <si>
    <t>078527000</t>
  </si>
  <si>
    <t>Arizona Academy of Science &amp; Technology, Inc</t>
  </si>
  <si>
    <t>078665000</t>
  </si>
  <si>
    <t>Arizona Agribusiness &amp; Equine Center Inc</t>
  </si>
  <si>
    <t>138785000</t>
  </si>
  <si>
    <t>078587000</t>
  </si>
  <si>
    <t>078510000</t>
  </si>
  <si>
    <t>078707000</t>
  </si>
  <si>
    <t>078993000</t>
  </si>
  <si>
    <t>Arizona Autism Charter Schools Inc.</t>
  </si>
  <si>
    <t>078226000</t>
  </si>
  <si>
    <t>Arizona Call A Teen Youth Resources, Inc</t>
  </si>
  <si>
    <t>078723000</t>
  </si>
  <si>
    <t>Arizona Community Development Corporation</t>
  </si>
  <si>
    <t>108709000</t>
  </si>
  <si>
    <t>Arizona Connections Academy, Inc</t>
  </si>
  <si>
    <t>078511000</t>
  </si>
  <si>
    <t>Arizona Language Preparatory</t>
  </si>
  <si>
    <t>078260000</t>
  </si>
  <si>
    <t>Arizona Montessori Charter School at Anthem</t>
  </si>
  <si>
    <t>078991000</t>
  </si>
  <si>
    <t>Arizona School for the Arts</t>
  </si>
  <si>
    <t>078722000</t>
  </si>
  <si>
    <t>ASU Preparatory Academy - Phoenix Elementary</t>
  </si>
  <si>
    <t>078546000</t>
  </si>
  <si>
    <t>ASU Preparatory Academy - Phoenix Middle School</t>
  </si>
  <si>
    <t>078250000</t>
  </si>
  <si>
    <t>ASU Preparatory Academy - Polytechnic Middle School</t>
  </si>
  <si>
    <t>078251000</t>
  </si>
  <si>
    <t>ASU Preparatory Academy - Phoenix High School</t>
  </si>
  <si>
    <t>078207000</t>
  </si>
  <si>
    <t>ASU Preparatory Academy - Polytechnic High School</t>
  </si>
  <si>
    <t>078208000</t>
  </si>
  <si>
    <t>ASU Preparatory Academy - Polytechnic Elementary</t>
  </si>
  <si>
    <t>078205000</t>
  </si>
  <si>
    <t>118711000</t>
  </si>
  <si>
    <t>078614000</t>
  </si>
  <si>
    <t>AZ Compass Schools, Inc</t>
  </si>
  <si>
    <t>078542000</t>
  </si>
  <si>
    <t>Az-Tec High School</t>
  </si>
  <si>
    <t>148757000</t>
  </si>
  <si>
    <t>Ball Charter Schools (Dobson)</t>
  </si>
  <si>
    <t>078988000</t>
  </si>
  <si>
    <t>Ball Charter Schools (Hearn)</t>
  </si>
  <si>
    <t>078987000</t>
  </si>
  <si>
    <t>Ball Charter Schools (Val Vista)</t>
  </si>
  <si>
    <t>078586000</t>
  </si>
  <si>
    <t>BASIS Schools, Goodyear</t>
  </si>
  <si>
    <t>078269000</t>
  </si>
  <si>
    <t>BASIS Schools, Goodyear Primary</t>
  </si>
  <si>
    <t>078268000</t>
  </si>
  <si>
    <t>BASIS Schools, Scottsdale Primary</t>
  </si>
  <si>
    <t>078272000</t>
  </si>
  <si>
    <t>BASIS Schools, Chandler Primary</t>
  </si>
  <si>
    <t>078273000</t>
  </si>
  <si>
    <t xml:space="preserve">BASIS Schools, Tucson </t>
  </si>
  <si>
    <t>108725000</t>
  </si>
  <si>
    <t>BASIS Schools, OV</t>
  </si>
  <si>
    <t>078575000</t>
  </si>
  <si>
    <t>BASIS Schools, Scottsdale</t>
  </si>
  <si>
    <t>078736000</t>
  </si>
  <si>
    <t>BASIS Schools, Peoria</t>
  </si>
  <si>
    <t>078588000</t>
  </si>
  <si>
    <t>BASIS Schools, Chandler</t>
  </si>
  <si>
    <t>078589000</t>
  </si>
  <si>
    <t>BASIS Schools, Flagstaff</t>
  </si>
  <si>
    <t>038707000</t>
  </si>
  <si>
    <t>BASIS Schools, Tucson North</t>
  </si>
  <si>
    <t>108737000</t>
  </si>
  <si>
    <t>BASIS Schools, Phoenix</t>
  </si>
  <si>
    <t>078403000</t>
  </si>
  <si>
    <t>BASIS Schools, Ahwatukee</t>
  </si>
  <si>
    <t>078212000</t>
  </si>
  <si>
    <t>BASIS Schools, Mesa</t>
  </si>
  <si>
    <t>078225000</t>
  </si>
  <si>
    <t>BASIS Schools, Phoenix Central</t>
  </si>
  <si>
    <t>078231000</t>
  </si>
  <si>
    <t>BASIS Schools, OVP</t>
  </si>
  <si>
    <t>108404000</t>
  </si>
  <si>
    <t>BASIS Schools, Prescott</t>
  </si>
  <si>
    <t>138786000</t>
  </si>
  <si>
    <t>Bell Canyon Charter School, Inc.</t>
  </si>
  <si>
    <t>078972000</t>
  </si>
  <si>
    <t>Benchmark School, Inc.</t>
  </si>
  <si>
    <t>078766000</t>
  </si>
  <si>
    <t>Benjamin Franklin Charter School</t>
  </si>
  <si>
    <t>078754000</t>
  </si>
  <si>
    <t>Blue Adobe Project</t>
  </si>
  <si>
    <t>108501000</t>
  </si>
  <si>
    <t>Blueprint Education, Inc.</t>
  </si>
  <si>
    <t>078745000</t>
  </si>
  <si>
    <t>078613000</t>
  </si>
  <si>
    <t>Bradley Academy of Excellence, Inc</t>
  </si>
  <si>
    <t>078746000</t>
  </si>
  <si>
    <t>Bright Beginnings School, Inc.</t>
  </si>
  <si>
    <t>078762000</t>
  </si>
  <si>
    <t>CAFA Inc., dba Learning Foundation Performing Arts Alta Mesa</t>
  </si>
  <si>
    <t>078565000</t>
  </si>
  <si>
    <t>CAFA, Inc., dba Learning Foundation Performing Arts Gilbert</t>
  </si>
  <si>
    <t>078564000</t>
  </si>
  <si>
    <t>CAFA Inc., dba Learning Foundation Performing Arts School</t>
  </si>
  <si>
    <t>098749000</t>
  </si>
  <si>
    <t>Calibre Academy, Inc.</t>
  </si>
  <si>
    <t>078909000</t>
  </si>
  <si>
    <t>Cambridge Academy East</t>
  </si>
  <si>
    <t>078768000</t>
  </si>
  <si>
    <t>Camelback Education, Inc.</t>
  </si>
  <si>
    <t>078959000</t>
  </si>
  <si>
    <t>Camino Montessori</t>
  </si>
  <si>
    <t>078211000</t>
  </si>
  <si>
    <t>Candeo Schools, Inc.</t>
  </si>
  <si>
    <t>078534000</t>
  </si>
  <si>
    <t>Canyon Rose Academy, Inc.</t>
  </si>
  <si>
    <t>108715000</t>
  </si>
  <si>
    <t>Carden of Tucson, Inc</t>
  </si>
  <si>
    <t>108777000</t>
  </si>
  <si>
    <t>Career Development, Inc.</t>
  </si>
  <si>
    <t>098745000</t>
  </si>
  <si>
    <t>Career Success</t>
  </si>
  <si>
    <t>078524000</t>
  </si>
  <si>
    <t>Carpe Diem Collegiate High School</t>
  </si>
  <si>
    <t>148761000</t>
  </si>
  <si>
    <t>CASA Academy</t>
  </si>
  <si>
    <t>078218000</t>
  </si>
  <si>
    <t>Center for Academic Success</t>
  </si>
  <si>
    <t>028750000</t>
  </si>
  <si>
    <t>Challenge School, Inc.</t>
  </si>
  <si>
    <t>078772000</t>
  </si>
  <si>
    <t>Challenger Basic School, Inc.</t>
  </si>
  <si>
    <t>078957000</t>
  </si>
  <si>
    <t>Chandler Preparatory Academy</t>
  </si>
  <si>
    <t>078515000</t>
  </si>
  <si>
    <t>Cholla Academy</t>
  </si>
  <si>
    <t>078995000</t>
  </si>
  <si>
    <t>Cicero Preparatory Academy</t>
  </si>
  <si>
    <t>078249000</t>
  </si>
  <si>
    <t>CITY Center for Collaborative Learning</t>
  </si>
  <si>
    <t>108720000</t>
  </si>
  <si>
    <t>Cochise Community Development Corporation</t>
  </si>
  <si>
    <t>028701000</t>
  </si>
  <si>
    <t>Collaborative Pathways, Inc.</t>
  </si>
  <si>
    <t>108909000</t>
  </si>
  <si>
    <t>Compass High School, Inc.</t>
  </si>
  <si>
    <t>108788000</t>
  </si>
  <si>
    <t>Compass Points International, Inc.</t>
  </si>
  <si>
    <t>138501000</t>
  </si>
  <si>
    <t>Concordia Charter School, Inc</t>
  </si>
  <si>
    <t>078530000</t>
  </si>
  <si>
    <t>Cornerstone Charter School, Inc.</t>
  </si>
  <si>
    <t>078994000</t>
  </si>
  <si>
    <t>Imagines Cortez Park Middle</t>
  </si>
  <si>
    <t>078975000</t>
  </si>
  <si>
    <t>Country Gardens Charter Schools</t>
  </si>
  <si>
    <t>078513000</t>
  </si>
  <si>
    <t>CPLC Community Schools</t>
  </si>
  <si>
    <t>108505000</t>
  </si>
  <si>
    <t>108793000</t>
  </si>
  <si>
    <t>Create Academy</t>
  </si>
  <si>
    <t>078253000</t>
  </si>
  <si>
    <t>Crown Charter School, Inc.</t>
  </si>
  <si>
    <t xml:space="preserve">Daisy Education Corporation </t>
  </si>
  <si>
    <t>Daisy Education Corporation</t>
  </si>
  <si>
    <t>108666000</t>
  </si>
  <si>
    <t>108502000</t>
  </si>
  <si>
    <t>108504000</t>
  </si>
  <si>
    <t>Daisy Education Corporation Sonoran Science Academy Peoria</t>
  </si>
  <si>
    <t>078577000</t>
  </si>
  <si>
    <t>Desert Heights Charter Schools</t>
  </si>
  <si>
    <t>078621000</t>
  </si>
  <si>
    <t>Desert Rose Academy, Inc.</t>
  </si>
  <si>
    <t>108787000</t>
  </si>
  <si>
    <t>Desert Sky Community School</t>
  </si>
  <si>
    <t>108732000</t>
  </si>
  <si>
    <t>Desert Star Community School, Inc.</t>
  </si>
  <si>
    <t>138714000</t>
  </si>
  <si>
    <t>Destiny School, Incorporated</t>
  </si>
  <si>
    <t>048701000</t>
  </si>
  <si>
    <t>Discovery Plus Academy</t>
  </si>
  <si>
    <t>058703000</t>
  </si>
  <si>
    <t>E-Institute Charter Schools, Inc</t>
  </si>
  <si>
    <t>078911000</t>
  </si>
  <si>
    <t>EAGLE College Prep Harmony</t>
  </si>
  <si>
    <t>078202000</t>
  </si>
  <si>
    <t>EAGLE College Prep Maryvale</t>
  </si>
  <si>
    <t>078222000</t>
  </si>
  <si>
    <t>EAGLE College Prep Mesa</t>
  </si>
  <si>
    <t>078223000</t>
  </si>
  <si>
    <t>EAGLE South Mountain Charter, Inc.</t>
  </si>
  <si>
    <t>078541000</t>
  </si>
  <si>
    <t>East Mesa Charter Elementary School, Inc.</t>
  </si>
  <si>
    <t>078509000</t>
  </si>
  <si>
    <t>East Valley Academy</t>
  </si>
  <si>
    <t>078683000</t>
  </si>
  <si>
    <t>Eastpointe High School, Inc.</t>
  </si>
  <si>
    <t>108781000</t>
  </si>
  <si>
    <t>Early Career Academy</t>
  </si>
  <si>
    <t>078271000</t>
  </si>
  <si>
    <t>Ed Ahead, Inc.</t>
  </si>
  <si>
    <t>108506000</t>
  </si>
  <si>
    <t>The Edge School Inc</t>
  </si>
  <si>
    <t>108653000</t>
  </si>
  <si>
    <t>Edkey, Inc.</t>
  </si>
  <si>
    <t>Edkey, Inc. Arizona Conservatory for Arts &amp; Academics</t>
  </si>
  <si>
    <t>078742000</t>
  </si>
  <si>
    <t>078740000</t>
  </si>
  <si>
    <t>078915000</t>
  </si>
  <si>
    <t>078705000</t>
  </si>
  <si>
    <t>Edkey, Inc.Sequoia Choice Schools</t>
  </si>
  <si>
    <t>078246000</t>
  </si>
  <si>
    <t>138705000</t>
  </si>
  <si>
    <t>Edkey, Inc.Deaf</t>
  </si>
  <si>
    <t>078744000</t>
  </si>
  <si>
    <t>078917000</t>
  </si>
  <si>
    <t>Educational Impact, Inc</t>
  </si>
  <si>
    <t>Educational Options Foundation</t>
  </si>
  <si>
    <t>078558000</t>
  </si>
  <si>
    <t>EduPreneurship, Inc.</t>
  </si>
  <si>
    <t>078717000</t>
  </si>
  <si>
    <t>EDUPRIZE SCHOOLS LLC</t>
  </si>
  <si>
    <t>078687000</t>
  </si>
  <si>
    <t>Employ-Ability Unlimited</t>
  </si>
  <si>
    <t>078664000</t>
  </si>
  <si>
    <t>Empower College Prep</t>
  </si>
  <si>
    <t>078401000</t>
  </si>
  <si>
    <t>Espiritu Community Development Corporation</t>
  </si>
  <si>
    <t>078103000</t>
  </si>
  <si>
    <t>078711000</t>
  </si>
  <si>
    <t>Espiritu Schools</t>
  </si>
  <si>
    <t>078275000</t>
  </si>
  <si>
    <t>Ethos Academy:  A Challenge Foundation Academy</t>
  </si>
  <si>
    <t>078254000</t>
  </si>
  <si>
    <t>Excalibur Charter School, Inc.</t>
  </si>
  <si>
    <t>078901000</t>
  </si>
  <si>
    <t>Fit Kids, Inc.</t>
  </si>
  <si>
    <t>078785000</t>
  </si>
  <si>
    <t>FLAGSTAFF ARTS AND LEADERSHIP ACADEMY</t>
  </si>
  <si>
    <t>038750000</t>
  </si>
  <si>
    <t>Flagstaff Junior Academy</t>
  </si>
  <si>
    <t>038752000</t>
  </si>
  <si>
    <t>Flagstaff Montessori, LLC</t>
  </si>
  <si>
    <t>038705000</t>
  </si>
  <si>
    <t>Foothills Academy</t>
  </si>
  <si>
    <t>078628000</t>
  </si>
  <si>
    <t>Founding Fathers Academies</t>
  </si>
  <si>
    <t>098750000</t>
  </si>
  <si>
    <t>Fountain Hills Charter School</t>
  </si>
  <si>
    <t>078755000</t>
  </si>
  <si>
    <t>Freedom Academy, Inc</t>
  </si>
  <si>
    <t>078528000</t>
  </si>
  <si>
    <t xml:space="preserve">Friendly House Inc. </t>
  </si>
  <si>
    <t>078611000</t>
  </si>
  <si>
    <t>GAR, LLC</t>
  </si>
  <si>
    <t>078679000</t>
  </si>
  <si>
    <t>GEM CHARTER SCHOOL</t>
  </si>
  <si>
    <t>078774000</t>
  </si>
  <si>
    <t>Genesis Academy</t>
  </si>
  <si>
    <t>078708000</t>
  </si>
  <si>
    <t>George Gervin Youth Center, Inc.</t>
  </si>
  <si>
    <t>078585000</t>
  </si>
  <si>
    <t>Glendale Preparatory Academy</t>
  </si>
  <si>
    <t>078540000</t>
  </si>
  <si>
    <t>078663000</t>
  </si>
  <si>
    <t>Graysmark Schools Corporation</t>
  </si>
  <si>
    <t>118709000</t>
  </si>
  <si>
    <t>Great Expectations Academy</t>
  </si>
  <si>
    <t>108770000</t>
  </si>
  <si>
    <t>The Griffin Foundation, The</t>
  </si>
  <si>
    <t>108789000</t>
  </si>
  <si>
    <t>Ha:San Educational Services</t>
  </si>
  <si>
    <t>108726000</t>
  </si>
  <si>
    <t>Happy Valley East</t>
  </si>
  <si>
    <t>078594000</t>
  </si>
  <si>
    <t>Happy Valley School, Inc</t>
  </si>
  <si>
    <t>078998000</t>
  </si>
  <si>
    <t>Harvest Power Community Development Group, Inc.</t>
  </si>
  <si>
    <t>148760000</t>
  </si>
  <si>
    <t>Haven Montessori Charter School</t>
  </si>
  <si>
    <t>038755000</t>
  </si>
  <si>
    <t>Heritage Academy Laveen, Inc.</t>
  </si>
  <si>
    <t>078259000</t>
  </si>
  <si>
    <t>Heritage Academy Queen Creek, Inc.</t>
  </si>
  <si>
    <t>078258000</t>
  </si>
  <si>
    <t>Heritage Academy, Inc.</t>
  </si>
  <si>
    <t>078712000</t>
  </si>
  <si>
    <t>Heritage Elementary School</t>
  </si>
  <si>
    <t>078985000</t>
  </si>
  <si>
    <t>Hermosa Montessori Charter School</t>
  </si>
  <si>
    <t>108701000</t>
  </si>
  <si>
    <t>Highland Free School</t>
  </si>
  <si>
    <t>108775000</t>
  </si>
  <si>
    <t>Hirsch Academy: A Challenge Foundation Academy</t>
  </si>
  <si>
    <t>078204000</t>
  </si>
  <si>
    <t>Horizon Honors Elementary School</t>
  </si>
  <si>
    <t>078233000</t>
  </si>
  <si>
    <t>Horizon Community Learning Center</t>
  </si>
  <si>
    <t>078752000</t>
  </si>
  <si>
    <t>Humanities and Sciences Academy of the U.S., Inc.</t>
  </si>
  <si>
    <t>078713000</t>
  </si>
  <si>
    <t>Imagine Avondale Elementary, Inc.</t>
  </si>
  <si>
    <t>078535000</t>
  </si>
  <si>
    <t>Imagine Avondale Middle, Inc.</t>
  </si>
  <si>
    <t>078553000</t>
  </si>
  <si>
    <t>Imagine Camelback Middle, Inc.</t>
  </si>
  <si>
    <t>078531000</t>
  </si>
  <si>
    <t>Imagine Charter Elementary at Camelback, Inc.</t>
  </si>
  <si>
    <t>078519000</t>
  </si>
  <si>
    <t>Imagine Charter Elementary at Desert West, Inc.</t>
  </si>
  <si>
    <t>078520000</t>
  </si>
  <si>
    <t>Imagine Coolidge Elementary, Inc.</t>
  </si>
  <si>
    <t>078536000</t>
  </si>
  <si>
    <t xml:space="preserve">Imagine Desert West Middle, Inc. </t>
  </si>
  <si>
    <t>078532000</t>
  </si>
  <si>
    <t>Imagine Elementary at Tempe</t>
  </si>
  <si>
    <t>078523000</t>
  </si>
  <si>
    <t>Imagine Middle at East Mesa, Inc.</t>
  </si>
  <si>
    <t>078521000</t>
  </si>
  <si>
    <t>Imagine Middle Surprise, Inc.</t>
  </si>
  <si>
    <t>078522000</t>
  </si>
  <si>
    <t>Imagine Prep Coolidge Inc</t>
  </si>
  <si>
    <t>078547000</t>
  </si>
  <si>
    <t>Imagine Prep Superstition, INC</t>
  </si>
  <si>
    <t>078537000</t>
  </si>
  <si>
    <t>Imagine Preparatory Surprise, Inc</t>
  </si>
  <si>
    <t>078538000</t>
  </si>
  <si>
    <t>Imagine Superstition Middle, INC</t>
  </si>
  <si>
    <t>078552000</t>
  </si>
  <si>
    <t>Insititute for Transformatived Education, Inc.</t>
  </si>
  <si>
    <t>108735000</t>
  </si>
  <si>
    <t>Integrity Education Corporation</t>
  </si>
  <si>
    <t>078751000</t>
  </si>
  <si>
    <t>IntelliSchool Charter High School</t>
  </si>
  <si>
    <t>078741000</t>
  </si>
  <si>
    <t>International Commerce Secondary Schools, Inc.</t>
  </si>
  <si>
    <t>078710000</t>
  </si>
  <si>
    <t>James Madison Preparatory School</t>
  </si>
  <si>
    <t>078795000</t>
  </si>
  <si>
    <t>James Sandoval Preparatory High School Crown Pointe</t>
  </si>
  <si>
    <t>078928000</t>
  </si>
  <si>
    <t>Juniper Tree Academy</t>
  </si>
  <si>
    <t>148759000</t>
  </si>
  <si>
    <t>Kaizen Discover U</t>
  </si>
  <si>
    <t>Kaizen Advanced U</t>
  </si>
  <si>
    <t>Kaizen El Dorado High school</t>
  </si>
  <si>
    <t>Kaizen Gilbert Arts</t>
  </si>
  <si>
    <t>Kaizen Havasu</t>
  </si>
  <si>
    <t>Kaizen Liberty Arts</t>
  </si>
  <si>
    <t>Kaizen Maya High</t>
  </si>
  <si>
    <t>Kaizen Mission Heigths</t>
  </si>
  <si>
    <t>Kaizen Skyview</t>
  </si>
  <si>
    <t>Kaizen South Pointe Jr Hi</t>
  </si>
  <si>
    <t>Kaizen South Pointe El</t>
  </si>
  <si>
    <t>Kaizen Summit</t>
  </si>
  <si>
    <t>Kaizen Vista Grove</t>
  </si>
  <si>
    <t>Kaizen Vista Grove Middle</t>
  </si>
  <si>
    <t>078240000</t>
  </si>
  <si>
    <t>078230000</t>
  </si>
  <si>
    <t>078718000</t>
  </si>
  <si>
    <t>078570000</t>
  </si>
  <si>
    <t>078580000</t>
  </si>
  <si>
    <t>078571000</t>
  </si>
  <si>
    <t>078949000</t>
  </si>
  <si>
    <t>078576000</t>
  </si>
  <si>
    <t>108706000</t>
  </si>
  <si>
    <t>078765000</t>
  </si>
  <si>
    <t>078999000</t>
  </si>
  <si>
    <t>078952000</t>
  </si>
  <si>
    <t>078954000</t>
  </si>
  <si>
    <t>078567000</t>
  </si>
  <si>
    <t>078946000</t>
  </si>
  <si>
    <t>Total Plant 2016/Pupil</t>
  </si>
  <si>
    <t>Kestrel Shools, Inc.</t>
  </si>
  <si>
    <t>138759000</t>
  </si>
  <si>
    <t>Keystone Montessori Charter School, Inc.</t>
  </si>
  <si>
    <t>078779000</t>
  </si>
  <si>
    <t>Khalsa Family Service</t>
  </si>
  <si>
    <t>108784000</t>
  </si>
  <si>
    <t>Khalsa Montessori Elementary Schools</t>
  </si>
  <si>
    <t>078759000</t>
  </si>
  <si>
    <t>KINGMAN ACADEMY OF LEARNING</t>
  </si>
  <si>
    <t>088620000</t>
  </si>
  <si>
    <t>La Tierra Community School</t>
  </si>
  <si>
    <t>138503000</t>
  </si>
  <si>
    <t>LEAD Charter Schools</t>
  </si>
  <si>
    <t>078101000</t>
  </si>
  <si>
    <t>Leading Edge Acdemy Maricopa</t>
  </si>
  <si>
    <t>118708000</t>
  </si>
  <si>
    <t>Legacy Education Group</t>
  </si>
  <si>
    <t>078507000</t>
  </si>
  <si>
    <t>Legacy Schools</t>
  </si>
  <si>
    <t>078685000</t>
  </si>
  <si>
    <t>Legacy Traditional School - Queen Creek</t>
  </si>
  <si>
    <t>118715000</t>
  </si>
  <si>
    <t>Legacy Traditional School - Laveen</t>
  </si>
  <si>
    <t>078215000</t>
  </si>
  <si>
    <t>Legacy Traditional School - Maricopa</t>
  </si>
  <si>
    <t>078518000</t>
  </si>
  <si>
    <t>Legacy Traditional School - Casa Grande</t>
  </si>
  <si>
    <t>078245000</t>
  </si>
  <si>
    <t>Legacy Traditional School - Avondale</t>
  </si>
  <si>
    <t>118712000</t>
  </si>
  <si>
    <t>Legacy Traditional School - Gilbert</t>
  </si>
  <si>
    <t>078229000</t>
  </si>
  <si>
    <t>Legacy Traditional School - NW Tucson</t>
  </si>
  <si>
    <t>118713000</t>
  </si>
  <si>
    <t>Legacy Traditional School-Surprise</t>
  </si>
  <si>
    <t>078274000</t>
  </si>
  <si>
    <t>Leman Academy of Excellence, Inc.</t>
  </si>
  <si>
    <t>108738000</t>
  </si>
  <si>
    <t>Liberty High School</t>
  </si>
  <si>
    <t>048750000</t>
  </si>
  <si>
    <t>Liberty Traditional Charter School</t>
  </si>
  <si>
    <t>078784000</t>
  </si>
  <si>
    <t>Life Skills of Arizona, Inc.</t>
  </si>
  <si>
    <t>078980000</t>
  </si>
  <si>
    <t>Lifelong Learning Research Institute, Inc.</t>
  </si>
  <si>
    <t>108708000</t>
  </si>
  <si>
    <t>Lifelong Learning Research Institute Inc.</t>
  </si>
  <si>
    <t>108908000</t>
  </si>
  <si>
    <t>Lincoln Preparatory Academy</t>
  </si>
  <si>
    <t>078235000</t>
  </si>
  <si>
    <t>Little Lamb Community School</t>
  </si>
  <si>
    <t>078997000</t>
  </si>
  <si>
    <t>Madison Highland Prep</t>
  </si>
  <si>
    <t>078219000</t>
  </si>
  <si>
    <t>Gateway Early College High School</t>
  </si>
  <si>
    <t>078647000</t>
  </si>
  <si>
    <t>Mary Ellen Halborson Education Foundation</t>
  </si>
  <si>
    <t>138757000</t>
  </si>
  <si>
    <t>078592000</t>
  </si>
  <si>
    <t>Masada Charter School</t>
  </si>
  <si>
    <t>088759000</t>
  </si>
  <si>
    <t>Math and Science Success Academy</t>
  </si>
  <si>
    <t>108798000</t>
  </si>
  <si>
    <t>Phoenix College Preparatory Academy</t>
  </si>
  <si>
    <t>078743000</t>
  </si>
  <si>
    <t>Metropolitan Arts Institute, Inc.</t>
  </si>
  <si>
    <t>078906000</t>
  </si>
  <si>
    <t>Mexicayotl Academy, Inc.</t>
  </si>
  <si>
    <t>128703000</t>
  </si>
  <si>
    <t>Midtown Primary School</t>
  </si>
  <si>
    <t>078976000</t>
  </si>
  <si>
    <t>Milestones Charter School</t>
  </si>
  <si>
    <t>078791000</t>
  </si>
  <si>
    <t>Mingus Springs Charter School</t>
  </si>
  <si>
    <t>138712000</t>
  </si>
  <si>
    <t>Mohave  Accelerated Elementary School</t>
  </si>
  <si>
    <t>088703000</t>
  </si>
  <si>
    <t>Mohave Accelerated Learning Center</t>
  </si>
  <si>
    <t>088758000</t>
  </si>
  <si>
    <t>Montessori Academy</t>
  </si>
  <si>
    <t>078977000</t>
  </si>
  <si>
    <t>Montessori Day Public Schools Chartered</t>
  </si>
  <si>
    <t>078758000</t>
  </si>
  <si>
    <t>Montessori Education Centre - Charter School</t>
  </si>
  <si>
    <t>078763000</t>
  </si>
  <si>
    <t>Montessori House</t>
  </si>
  <si>
    <t>078936000</t>
  </si>
  <si>
    <t>Montessori Schoolhouse of Tucson</t>
  </si>
  <si>
    <t>108703000</t>
  </si>
  <si>
    <t>078556000</t>
  </si>
  <si>
    <t>Mountain Oak Charter School, Inc.</t>
  </si>
  <si>
    <t>138768000</t>
  </si>
  <si>
    <t>Mountain Rose Academy, Inc.</t>
  </si>
  <si>
    <t>108769000</t>
  </si>
  <si>
    <t>New Horizon School for the Performing Arts</t>
  </si>
  <si>
    <t>078771000</t>
  </si>
  <si>
    <t>New School for the Arts</t>
  </si>
  <si>
    <t>078903000</t>
  </si>
  <si>
    <t>New School for the Arts Middle</t>
  </si>
  <si>
    <t>078981000</t>
  </si>
  <si>
    <t>New World Educational Center</t>
  </si>
  <si>
    <t>078760000</t>
  </si>
  <si>
    <t>Noah Webster Schools-Mesa</t>
  </si>
  <si>
    <t>078930000</t>
  </si>
  <si>
    <t>Noah Webster Schools-Pima</t>
  </si>
  <si>
    <t>078261000</t>
  </si>
  <si>
    <t>078584000</t>
  </si>
  <si>
    <t>NORTH STAR CHARTER SCHOOL, INC.</t>
  </si>
  <si>
    <t>078945000</t>
  </si>
  <si>
    <t>Northland Preparatory Academy</t>
  </si>
  <si>
    <t>038701000</t>
  </si>
  <si>
    <t>Nosotros Academy</t>
  </si>
  <si>
    <t>108707000</t>
  </si>
  <si>
    <t>Ombudsman Educational Services, Ltd.</t>
  </si>
  <si>
    <t>078563000</t>
  </si>
  <si>
    <t>078767000</t>
  </si>
  <si>
    <t>Omega Alpha Academy</t>
  </si>
  <si>
    <t>028751000</t>
  </si>
  <si>
    <t>Open Doors Community School</t>
  </si>
  <si>
    <t>108512000</t>
  </si>
  <si>
    <t>P.L.C. Charter Schools</t>
  </si>
  <si>
    <t>078907000</t>
  </si>
  <si>
    <t>Pace Preparatory Academy, Inc.</t>
  </si>
  <si>
    <t>138758000</t>
  </si>
  <si>
    <t>Painted Desert Demonstration Projects, Inc.</t>
  </si>
  <si>
    <t>038753000</t>
  </si>
  <si>
    <t>Painted Pony Ranch Charter</t>
  </si>
  <si>
    <t>138756000</t>
  </si>
  <si>
    <t>Paragon Management, Inc.</t>
  </si>
  <si>
    <t>078912000</t>
  </si>
  <si>
    <t>Tucson Collegiate Prep., Inc.</t>
  </si>
  <si>
    <t>108401000</t>
  </si>
  <si>
    <t>Paramount Education Studies Inc</t>
  </si>
  <si>
    <t>Park View School, Inc.</t>
  </si>
  <si>
    <t>138755000</t>
  </si>
  <si>
    <t>PAS Charter Inc.</t>
  </si>
  <si>
    <t>078963000</t>
  </si>
  <si>
    <t>Patagonia Montessori Elementary School</t>
  </si>
  <si>
    <t>128725000</t>
  </si>
  <si>
    <t>078792000</t>
  </si>
  <si>
    <t>Patriot Academy</t>
  </si>
  <si>
    <t>078733000</t>
  </si>
  <si>
    <t>PEAK School, Inc., The</t>
  </si>
  <si>
    <t>038702000</t>
  </si>
  <si>
    <t>Phoenix Advantage Charter School</t>
  </si>
  <si>
    <t>078714000</t>
  </si>
  <si>
    <t>Phoenix Collegiate Academy, Inc.</t>
  </si>
  <si>
    <t>078559000</t>
  </si>
  <si>
    <t>Phoenix Education Management LLC</t>
  </si>
  <si>
    <t>078716000</t>
  </si>
  <si>
    <t>The Phoenix School of Academic Excellence</t>
  </si>
  <si>
    <t>078776000</t>
  </si>
  <si>
    <t>Pillar Charter School</t>
  </si>
  <si>
    <t>078504000</t>
  </si>
  <si>
    <t>Pima Prevention Partnership</t>
  </si>
  <si>
    <t>Pima Prevention Partnership Arizona Collegiate High School</t>
  </si>
  <si>
    <t>108507000</t>
  </si>
  <si>
    <t>108799000</t>
  </si>
  <si>
    <t>108711000</t>
  </si>
  <si>
    <t>Pima Rose Academy, Inc.</t>
  </si>
  <si>
    <t>108602000</t>
  </si>
  <si>
    <t>PINE FOREST EDUCATION ASSOCIATION, INC</t>
  </si>
  <si>
    <t>038706000</t>
  </si>
  <si>
    <t>Pinnacle High School-Casa Grande</t>
  </si>
  <si>
    <t>118704000</t>
  </si>
  <si>
    <t>Pinnacle Education-Kino Academy, Inc.</t>
  </si>
  <si>
    <t>128701000</t>
  </si>
  <si>
    <t>Pinnacle Education-Tempe, Inc</t>
  </si>
  <si>
    <t>078726000</t>
  </si>
  <si>
    <t>Pinnacle Education-Westmark Chandler Boulevard, Inc</t>
  </si>
  <si>
    <t>078920000</t>
  </si>
  <si>
    <t>Pioneer Preparatory School</t>
  </si>
  <si>
    <t>078550000</t>
  </si>
  <si>
    <t>PLC Arts Academy at Scottsdale</t>
  </si>
  <si>
    <t>078598000</t>
  </si>
  <si>
    <t>Pointe Educational Services</t>
  </si>
  <si>
    <t>078925000</t>
  </si>
  <si>
    <t>PPEP Tec High School</t>
  </si>
  <si>
    <t>108744000</t>
  </si>
  <si>
    <t>Portable Practical Education Program (PPEP, Inc)</t>
  </si>
  <si>
    <t>108796000</t>
  </si>
  <si>
    <t>Premier Charter High School</t>
  </si>
  <si>
    <t>078939000</t>
  </si>
  <si>
    <t>PRESCOTT VALLEY CHARTER SCHOOL</t>
  </si>
  <si>
    <t>078516000</t>
  </si>
  <si>
    <t>Presidio School</t>
  </si>
  <si>
    <t>108778000</t>
  </si>
  <si>
    <t>Reid Traditional Schools' Painted Rock Academy</t>
  </si>
  <si>
    <t>078209000</t>
  </si>
  <si>
    <t>Reid Traditional Schools' Valley Academy</t>
  </si>
  <si>
    <t>078749000</t>
  </si>
  <si>
    <t>Research Based Education Corporation</t>
  </si>
  <si>
    <t>078560000</t>
  </si>
  <si>
    <t>Ridgeline Academy, Inc.</t>
  </si>
  <si>
    <t>078609000</t>
  </si>
  <si>
    <t>The Rising School</t>
  </si>
  <si>
    <t>108403000</t>
  </si>
  <si>
    <t>Imagine Rosefield</t>
  </si>
  <si>
    <t>078508000</t>
  </si>
  <si>
    <t>RSD Charter School</t>
  </si>
  <si>
    <t>078735000</t>
  </si>
  <si>
    <t>SAGE ACADEMY CHARTER SCHOOL</t>
  </si>
  <si>
    <t>078688000</t>
  </si>
  <si>
    <t>SRPMIC COMMUNITY SCHOOLS</t>
  </si>
  <si>
    <t>078656000</t>
  </si>
  <si>
    <t>San Tan Montessori School, Inc.</t>
  </si>
  <si>
    <t>078539000</t>
  </si>
  <si>
    <t>SANTA CRUZ VALLEY OPPORTUNITIES IN EDUCATION</t>
  </si>
  <si>
    <t>Satori, Inc.</t>
  </si>
  <si>
    <t>108719000</t>
  </si>
  <si>
    <t>SC Jensen Corporation</t>
  </si>
  <si>
    <t>Scottsdale Country Day School</t>
  </si>
  <si>
    <t>078243000</t>
  </si>
  <si>
    <t>078533000</t>
  </si>
  <si>
    <t>Sedona Charter School, Inc.</t>
  </si>
  <si>
    <t>138708000</t>
  </si>
  <si>
    <t>Self Development Academy-Phoenix</t>
  </si>
  <si>
    <t>078256000</t>
  </si>
  <si>
    <t>Self Development Charter School</t>
  </si>
  <si>
    <t>078796000</t>
  </si>
  <si>
    <t>Shonto Preparatory Tehcnology High School</t>
  </si>
  <si>
    <t>098746000</t>
  </si>
  <si>
    <t>Skyline Gila River Schools, LLC</t>
  </si>
  <si>
    <t>078566000</t>
  </si>
  <si>
    <t>Skyline Schools, Inc</t>
  </si>
  <si>
    <t>078914000</t>
  </si>
  <si>
    <t>Skyview School, Inc.</t>
  </si>
  <si>
    <t>138752000</t>
  </si>
  <si>
    <t>Sonoran Desert School</t>
  </si>
  <si>
    <t>078786000</t>
  </si>
  <si>
    <t>Sonoran Science Academy Broadway</t>
  </si>
  <si>
    <t>108503000</t>
  </si>
  <si>
    <t>South Phoenix Academy, Inc.</t>
  </si>
  <si>
    <t>078599000</t>
  </si>
  <si>
    <t>South Valley Academy, Inc.</t>
  </si>
  <si>
    <t>078578000</t>
  </si>
  <si>
    <t>Southern Arizona Community Academy, Inc.</t>
  </si>
  <si>
    <t>108772000</t>
  </si>
  <si>
    <t>Southgate Academy, Inc</t>
  </si>
  <si>
    <t>108779000</t>
  </si>
  <si>
    <t>Southwest Leadership Academy</t>
  </si>
  <si>
    <t>078228000</t>
  </si>
  <si>
    <t>Starshine Academy</t>
  </si>
  <si>
    <t>078992000</t>
  </si>
  <si>
    <t>078634000</t>
  </si>
  <si>
    <t>Stepping Stones Academy, Inc.</t>
  </si>
  <si>
    <t>078781000</t>
  </si>
  <si>
    <t>StrengthBuilding Partners</t>
  </si>
  <si>
    <t>108227000</t>
  </si>
  <si>
    <t>SUCCESS SCHOOL ARIZONA CHARTER ACADEMY</t>
  </si>
  <si>
    <t>078924000</t>
  </si>
  <si>
    <t>SySTEM Schools</t>
  </si>
  <si>
    <t>078217000</t>
  </si>
  <si>
    <t>078551000</t>
  </si>
  <si>
    <t>Telesis Center for Learning, Inc.</t>
  </si>
  <si>
    <t>088702000</t>
  </si>
  <si>
    <t>Tempe Preparatory Academy</t>
  </si>
  <si>
    <t>078761000</t>
  </si>
  <si>
    <t>The Charter Foundation Inc. AmeriSchools Academy</t>
  </si>
  <si>
    <t>108722000</t>
  </si>
  <si>
    <t>The FARM at Mission Montessori</t>
  </si>
  <si>
    <t>078213000</t>
  </si>
  <si>
    <t>The Odyssey Preparatory Academy, Inc.</t>
  </si>
  <si>
    <t>078561000</t>
  </si>
  <si>
    <t>The Paideia Academies, Inc.</t>
  </si>
  <si>
    <t>078206000</t>
  </si>
  <si>
    <t>The Shelby School</t>
  </si>
  <si>
    <t>048703000</t>
  </si>
  <si>
    <t>Triumphant Learning Center</t>
  </si>
  <si>
    <t>058702000</t>
  </si>
  <si>
    <t>078591000</t>
  </si>
  <si>
    <t>Tucson Country Day School, Inc.</t>
  </si>
  <si>
    <t>108773000</t>
  </si>
  <si>
    <t>Tucson International Academy, Inc.</t>
  </si>
  <si>
    <t>108714000</t>
  </si>
  <si>
    <t>TUCSON PREPARATORY SCHOOL</t>
  </si>
  <si>
    <t>108768000</t>
  </si>
  <si>
    <t>Tucson Youth Development, Inc./ACE Charter High School</t>
  </si>
  <si>
    <t>108660000</t>
  </si>
  <si>
    <t>Twenty First Century Charter School, Inc. Bennett Academy</t>
  </si>
  <si>
    <t>078630000</t>
  </si>
  <si>
    <t>Valley of the Sun Waldorf Education Association</t>
  </si>
  <si>
    <t>078964000</t>
  </si>
  <si>
    <t>Vector School District, Inc</t>
  </si>
  <si>
    <t>078562000</t>
  </si>
  <si>
    <t>078984000</t>
  </si>
  <si>
    <t>Victory High School, Inc.</t>
  </si>
  <si>
    <t>078757000</t>
  </si>
  <si>
    <t>Villa Montessori Charter School</t>
  </si>
  <si>
    <t>078715000</t>
  </si>
  <si>
    <t>Vision Charter School</t>
  </si>
  <si>
    <t>108705000</t>
  </si>
  <si>
    <t>Vista Charter</t>
  </si>
  <si>
    <t>078960000</t>
  </si>
  <si>
    <t>Vista College Preparatory, Inc.</t>
  </si>
  <si>
    <t>078224000</t>
  </si>
  <si>
    <t>078935000</t>
  </si>
  <si>
    <t>078974000</t>
  </si>
  <si>
    <t>West Valley Arts &amp; Technology Academy</t>
  </si>
  <si>
    <t>Western School of Science and Technology</t>
  </si>
  <si>
    <t>078221000</t>
  </si>
  <si>
    <t>Young Scholars Academy Charter School</t>
  </si>
  <si>
    <t>088755000</t>
  </si>
  <si>
    <t>148758000</t>
  </si>
  <si>
    <t>108734000</t>
  </si>
  <si>
    <t>108767000</t>
  </si>
  <si>
    <t>Acorn Montessori schools Inc.</t>
  </si>
  <si>
    <t>138760000</t>
  </si>
  <si>
    <t>078582000</t>
  </si>
  <si>
    <t>Akimel O Otham Pee Posh Charter School</t>
  </si>
  <si>
    <t>118705000</t>
  </si>
  <si>
    <t>118706000</t>
  </si>
  <si>
    <t>Allen Cochran Enterprises, Inc</t>
  </si>
  <si>
    <t>078724000</t>
  </si>
  <si>
    <t>078989000</t>
  </si>
  <si>
    <t>American Basic School</t>
  </si>
  <si>
    <t>138761000</t>
  </si>
  <si>
    <t xml:space="preserve">Global Renaissance Academy </t>
  </si>
  <si>
    <t xml:space="preserve">Ahwatukee Foothills Prep </t>
  </si>
  <si>
    <t>Anthem Preparatory Academy Greathearts</t>
  </si>
  <si>
    <t xml:space="preserve">Athlos Trad. Academy Legacy Traditional School- Chandler </t>
  </si>
  <si>
    <t>Avondale Learning dba Precision Academy</t>
  </si>
  <si>
    <t>Boys &amp; Girls Clubs of the East Valley dba Mesa Arts Academy</t>
  </si>
  <si>
    <t>Kaizen Tempe Accelerated</t>
  </si>
  <si>
    <t>Maryvale Preparatory Academy Greathearts</t>
  </si>
  <si>
    <t>Morrison Education Group dba Sun Valley Charter School</t>
  </si>
  <si>
    <t>North Phoenix Preparatory Academy dba Greathearts</t>
  </si>
  <si>
    <t>Pathfinder Charter School Foundation Imagine Cortez El</t>
  </si>
  <si>
    <t>Scottsdale Preparatory Academy Greathearts</t>
  </si>
  <si>
    <t>Teleos Preparatory Academy Greathearts</t>
  </si>
  <si>
    <t>Trivium Preparatory Academy Greathearts</t>
  </si>
  <si>
    <t>Veritas Preparatory Academy Greathearts</t>
  </si>
  <si>
    <t>West Gilbert Charter Elementary School, Inc. Imagine</t>
  </si>
  <si>
    <t>West Gilbert Charter Middle School, Inc. Imagine</t>
  </si>
  <si>
    <t>Yuma Private Industry Council dba Ed Opportunity Center</t>
  </si>
  <si>
    <t>Oct 1, 2015 Enrollment</t>
  </si>
  <si>
    <t>Choice Academies</t>
  </si>
  <si>
    <t>Desert Star Academy</t>
  </si>
  <si>
    <t>Franklin Phonetic Primary School</t>
  </si>
  <si>
    <t>Incito Schools</t>
  </si>
  <si>
    <t>Innovative Humanities Education Corp</t>
  </si>
  <si>
    <t>Mountain School Inc.</t>
  </si>
  <si>
    <t>PS Charter Schools</t>
  </si>
  <si>
    <t>STEP UP Schools, Inc.</t>
  </si>
  <si>
    <t>Accelerated Elementary and Secondary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</si>
</sst>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9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FF"/>
      <name val="Times New Roman"/>
      <family val="1"/>
    </font>
    <font>
      <u/>
      <sz val="12"/>
      <color rgb="FF0000FF"/>
      <name val="Arial"/>
      <family val="2"/>
    </font>
    <font>
      <sz val="12"/>
      <color rgb="FF3366FF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3366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37" fontId="3" fillId="0" borderId="0" xfId="0" applyNumberFormat="1" applyFont="1" applyProtection="1">
      <protection locked="0"/>
    </xf>
    <xf numFmtId="164" fontId="0" fillId="3" borderId="0" xfId="0" applyNumberFormat="1" applyFill="1"/>
    <xf numFmtId="0" fontId="3" fillId="0" borderId="7" xfId="33" applyFont="1" applyBorder="1" applyAlignment="1">
      <alignment horizontal="center" wrapText="1"/>
    </xf>
    <xf numFmtId="164" fontId="6" fillId="0" borderId="4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0" fillId="0" borderId="0" xfId="0" applyNumberFormat="1" applyFont="1"/>
    <xf numFmtId="164" fontId="0" fillId="3" borderId="0" xfId="0" applyNumberFormat="1" applyFont="1" applyFill="1"/>
    <xf numFmtId="164" fontId="6" fillId="0" borderId="0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7" fillId="0" borderId="4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6" fillId="0" borderId="11" xfId="0" applyNumberFormat="1" applyFont="1" applyBorder="1" applyAlignment="1">
      <alignment horizontal="right"/>
    </xf>
    <xf numFmtId="164" fontId="6" fillId="0" borderId="9" xfId="0" applyNumberFormat="1" applyFont="1" applyFill="1" applyBorder="1"/>
    <xf numFmtId="164" fontId="6" fillId="0" borderId="10" xfId="0" applyNumberFormat="1" applyFont="1" applyFill="1" applyBorder="1"/>
    <xf numFmtId="164" fontId="6" fillId="0" borderId="11" xfId="0" applyNumberFormat="1" applyFont="1" applyFill="1" applyBorder="1" applyAlignment="1">
      <alignment horizontal="right"/>
    </xf>
    <xf numFmtId="164" fontId="8" fillId="2" borderId="9" xfId="1" applyNumberFormat="1" applyFont="1" applyFill="1" applyBorder="1" applyAlignment="1" applyProtection="1"/>
    <xf numFmtId="164" fontId="9" fillId="2" borderId="10" xfId="1" applyNumberFormat="1" applyFont="1" applyFill="1" applyBorder="1" applyAlignment="1" applyProtection="1"/>
    <xf numFmtId="164" fontId="6" fillId="0" borderId="4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 applyProtection="1">
      <protection locked="0"/>
    </xf>
    <xf numFmtId="164" fontId="6" fillId="0" borderId="14" xfId="34" applyNumberFormat="1" applyFont="1" applyFill="1" applyBorder="1" applyAlignment="1" applyProtection="1">
      <protection locked="0"/>
    </xf>
    <xf numFmtId="164" fontId="6" fillId="0" borderId="6" xfId="0" applyNumberFormat="1" applyFont="1" applyBorder="1" applyAlignment="1">
      <alignment horizontal="center"/>
    </xf>
    <xf numFmtId="164" fontId="6" fillId="0" borderId="14" xfId="0" applyNumberFormat="1" applyFont="1" applyBorder="1" applyAlignment="1" applyProtection="1">
      <protection locked="0"/>
    </xf>
    <xf numFmtId="164" fontId="6" fillId="0" borderId="15" xfId="0" applyNumberFormat="1" applyFont="1" applyBorder="1" applyProtection="1">
      <protection locked="0"/>
    </xf>
    <xf numFmtId="164" fontId="6" fillId="0" borderId="14" xfId="34" applyNumberFormat="1" applyFont="1" applyBorder="1" applyAlignment="1" applyProtection="1">
      <protection locked="0"/>
    </xf>
    <xf numFmtId="164" fontId="6" fillId="0" borderId="12" xfId="0" applyNumberFormat="1" applyFont="1" applyBorder="1" applyAlignment="1">
      <alignment horizontal="centerContinuous"/>
    </xf>
    <xf numFmtId="164" fontId="6" fillId="0" borderId="13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"/>
    </xf>
    <xf numFmtId="164" fontId="6" fillId="0" borderId="13" xfId="0" applyNumberFormat="1" applyFont="1" applyBorder="1" applyAlignment="1" applyProtection="1">
      <protection locked="0"/>
    </xf>
    <xf numFmtId="164" fontId="6" fillId="0" borderId="13" xfId="0" applyNumberFormat="1" applyFont="1" applyFill="1" applyBorder="1" applyAlignment="1" applyProtection="1">
      <protection locked="0"/>
    </xf>
    <xf numFmtId="164" fontId="6" fillId="0" borderId="13" xfId="34" applyNumberFormat="1" applyFont="1" applyBorder="1" applyAlignment="1" applyProtection="1">
      <protection locked="0"/>
    </xf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11" fillId="0" borderId="0" xfId="0" applyFont="1"/>
    <xf numFmtId="0" fontId="2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7" xfId="0" applyNumberFormat="1" applyFont="1" applyBorder="1" applyAlignment="1">
      <alignment horizontal="right"/>
    </xf>
    <xf numFmtId="49" fontId="3" fillId="0" borderId="7" xfId="33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3" borderId="7" xfId="0" applyFont="1" applyFill="1" applyBorder="1" applyAlignment="1" applyProtection="1">
      <alignment horizontal="center"/>
      <protection locked="0"/>
    </xf>
  </cellXfs>
  <cellStyles count="63">
    <cellStyle name="Comma" xfId="34" builtinId="3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Hyperlink" xfId="1" builtinId="8"/>
    <cellStyle name="Normal" xfId="0" builtinId="0"/>
    <cellStyle name="Normal_Sheet1" xfId="3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wowner/Downloads/FYE%202016%20Guadalupe%20PL%20and%20BS_Final%20Audit_0819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by Class"/>
      <sheetName val="BS"/>
      <sheetName val="BS71"/>
      <sheetName val="Intercompany"/>
      <sheetName val="Alert"/>
      <sheetName val="Support Allocation"/>
      <sheetName val="PL by Class Movemen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I9">
            <v>221665.1</v>
          </cell>
        </row>
        <row r="69">
          <cell r="AO69">
            <v>61185.630000000005</v>
          </cell>
        </row>
        <row r="70">
          <cell r="AO70">
            <v>10506.859999999999</v>
          </cell>
        </row>
        <row r="71">
          <cell r="AO71">
            <v>922.25</v>
          </cell>
        </row>
        <row r="72">
          <cell r="AO72">
            <v>27.18</v>
          </cell>
        </row>
        <row r="73">
          <cell r="AO73">
            <v>925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Y89"/>
  <sheetViews>
    <sheetView tabSelected="1" topLeftCell="A23" workbookViewId="0">
      <selection activeCell="A58" sqref="A58:XFD60"/>
    </sheetView>
  </sheetViews>
  <sheetFormatPr baseColWidth="10" defaultColWidth="18" defaultRowHeight="15" x14ac:dyDescent="0"/>
  <cols>
    <col min="2" max="2" width="20" customWidth="1"/>
    <col min="52" max="52" width="18.1640625" bestFit="1" customWidth="1"/>
    <col min="53" max="56" width="12.83203125" bestFit="1" customWidth="1"/>
  </cols>
  <sheetData>
    <row r="1" spans="1:415" s="1" customFormat="1" ht="23" customHeight="1">
      <c r="C1" s="1" t="s">
        <v>867</v>
      </c>
      <c r="D1" s="1">
        <v>70</v>
      </c>
      <c r="E1" s="1">
        <v>676</v>
      </c>
      <c r="F1" s="1">
        <v>103</v>
      </c>
      <c r="G1" s="1">
        <v>115</v>
      </c>
      <c r="H1" s="1">
        <v>314</v>
      </c>
      <c r="I1" s="1">
        <v>397</v>
      </c>
      <c r="J1" s="1">
        <v>431</v>
      </c>
      <c r="K1" s="1">
        <v>712</v>
      </c>
      <c r="L1" s="1">
        <v>57</v>
      </c>
      <c r="M1" s="1">
        <v>207</v>
      </c>
      <c r="N1" s="1">
        <v>199</v>
      </c>
      <c r="O1" s="1">
        <v>404</v>
      </c>
      <c r="P1" s="1">
        <v>319</v>
      </c>
      <c r="Q1" s="1">
        <v>22</v>
      </c>
      <c r="R1" s="1">
        <v>350</v>
      </c>
      <c r="S1" s="1">
        <v>12</v>
      </c>
      <c r="T1" s="1">
        <v>140</v>
      </c>
      <c r="U1" s="1">
        <v>118</v>
      </c>
      <c r="V1" s="1">
        <v>391</v>
      </c>
      <c r="W1" s="1">
        <v>63</v>
      </c>
      <c r="X1" s="1">
        <v>859</v>
      </c>
      <c r="Y1" s="1">
        <v>461</v>
      </c>
      <c r="Z1" s="1">
        <v>140</v>
      </c>
      <c r="AA1" s="1">
        <v>251</v>
      </c>
      <c r="AB1" s="1">
        <v>199</v>
      </c>
      <c r="AC1" s="1">
        <v>258</v>
      </c>
      <c r="AD1" s="1">
        <v>531</v>
      </c>
      <c r="AE1" s="1">
        <v>484</v>
      </c>
      <c r="AF1" s="1">
        <v>445</v>
      </c>
      <c r="AG1" s="1">
        <v>537</v>
      </c>
      <c r="AH1" s="1">
        <v>415</v>
      </c>
      <c r="AI1" s="1">
        <v>458</v>
      </c>
      <c r="AJ1" s="1">
        <v>5583</v>
      </c>
      <c r="AK1" s="1">
        <v>4576</v>
      </c>
      <c r="AL1" s="1">
        <v>769</v>
      </c>
      <c r="AM1" s="1">
        <v>204</v>
      </c>
      <c r="AN1" s="1">
        <v>532</v>
      </c>
      <c r="AO1" s="1">
        <v>519</v>
      </c>
      <c r="AP1" s="1">
        <v>518</v>
      </c>
      <c r="AQ1" s="1">
        <v>532</v>
      </c>
      <c r="AR1" s="1">
        <v>505</v>
      </c>
      <c r="AS1" s="1">
        <v>492</v>
      </c>
      <c r="AT1" s="1">
        <v>408</v>
      </c>
      <c r="AU1" s="1">
        <v>424</v>
      </c>
      <c r="AV1" s="1">
        <v>545</v>
      </c>
      <c r="AW1" s="1">
        <v>536</v>
      </c>
      <c r="AX1" s="1">
        <v>527</v>
      </c>
      <c r="AY1" s="1">
        <v>74</v>
      </c>
      <c r="AZ1" s="1">
        <v>211</v>
      </c>
      <c r="BA1" s="1">
        <v>479</v>
      </c>
      <c r="BB1" s="1">
        <v>155</v>
      </c>
      <c r="BC1" s="1">
        <v>409</v>
      </c>
      <c r="BD1" s="1">
        <v>434</v>
      </c>
      <c r="BE1" s="1">
        <v>108</v>
      </c>
      <c r="BF1" s="1">
        <v>99</v>
      </c>
      <c r="BG1" s="1">
        <v>2040</v>
      </c>
      <c r="BH1" s="1">
        <v>1952</v>
      </c>
      <c r="BI1" s="1">
        <v>44</v>
      </c>
      <c r="BJ1" s="1">
        <v>241</v>
      </c>
      <c r="BK1" s="1">
        <v>845</v>
      </c>
      <c r="BL1" s="1">
        <v>352</v>
      </c>
      <c r="BM1" s="1">
        <v>361</v>
      </c>
      <c r="BN1" s="1">
        <v>292</v>
      </c>
      <c r="BO1" s="1">
        <v>441</v>
      </c>
      <c r="BP1" s="1">
        <v>226</v>
      </c>
      <c r="BQ1" s="1">
        <v>331</v>
      </c>
      <c r="BR1" s="1">
        <v>1190</v>
      </c>
      <c r="BS1" s="1">
        <v>85</v>
      </c>
      <c r="BT1" s="1">
        <v>143</v>
      </c>
      <c r="BU1" s="1">
        <v>123</v>
      </c>
      <c r="BV1" s="1">
        <v>535</v>
      </c>
      <c r="BW1" s="1">
        <v>617</v>
      </c>
      <c r="BX1" s="1">
        <v>373</v>
      </c>
      <c r="BY1" s="1">
        <v>127</v>
      </c>
      <c r="BZ1" s="1">
        <v>408</v>
      </c>
      <c r="CA1" s="1">
        <v>175</v>
      </c>
      <c r="CB1" s="1">
        <v>445</v>
      </c>
      <c r="CC1" s="1">
        <v>887</v>
      </c>
      <c r="CD1" s="1">
        <v>563</v>
      </c>
      <c r="CE1" s="1">
        <v>744</v>
      </c>
      <c r="CF1" s="1">
        <v>750</v>
      </c>
      <c r="CG1" s="1">
        <v>749</v>
      </c>
      <c r="CH1" s="1">
        <v>582</v>
      </c>
      <c r="CI1" s="1">
        <v>984</v>
      </c>
      <c r="CJ1" s="1">
        <v>760</v>
      </c>
      <c r="CK1" s="1">
        <v>741</v>
      </c>
      <c r="CL1" s="1">
        <v>622</v>
      </c>
      <c r="CM1" s="1">
        <v>826</v>
      </c>
      <c r="CN1" s="1">
        <v>746</v>
      </c>
      <c r="CO1" s="1">
        <v>747</v>
      </c>
      <c r="CP1" s="1">
        <v>369</v>
      </c>
      <c r="CQ1" s="1">
        <v>424</v>
      </c>
      <c r="CR1" s="1">
        <v>2902</v>
      </c>
      <c r="CS1" s="1">
        <v>53</v>
      </c>
      <c r="CT1" s="1">
        <v>367</v>
      </c>
      <c r="CU1" s="1">
        <v>239</v>
      </c>
      <c r="CV1" s="1">
        <v>448</v>
      </c>
      <c r="CW1" s="1">
        <v>305</v>
      </c>
      <c r="CX1" s="1">
        <v>197</v>
      </c>
      <c r="CY1" s="1">
        <v>892</v>
      </c>
      <c r="CZ1" s="1">
        <v>208</v>
      </c>
      <c r="DA1" s="1">
        <v>708</v>
      </c>
      <c r="DB1" s="1">
        <v>439</v>
      </c>
      <c r="DC1" s="1">
        <v>537</v>
      </c>
      <c r="DD1" s="1">
        <v>65</v>
      </c>
      <c r="DE1" s="1">
        <v>584</v>
      </c>
      <c r="DF1" s="1">
        <v>396</v>
      </c>
      <c r="DG1" s="1">
        <v>121</v>
      </c>
      <c r="DH1" s="1">
        <v>101</v>
      </c>
      <c r="DI1" s="1">
        <v>596</v>
      </c>
      <c r="DJ1" s="1">
        <v>155</v>
      </c>
      <c r="DK1" s="1">
        <v>178</v>
      </c>
      <c r="DL1" s="1">
        <v>1208</v>
      </c>
      <c r="DM1" s="1">
        <v>578</v>
      </c>
      <c r="DN1" s="1">
        <v>344</v>
      </c>
      <c r="DO1" s="1">
        <v>712</v>
      </c>
      <c r="DP1" s="1">
        <v>943</v>
      </c>
      <c r="DQ1" s="1">
        <v>509</v>
      </c>
      <c r="DR1" s="1">
        <v>303</v>
      </c>
      <c r="DS1" s="1">
        <v>174</v>
      </c>
      <c r="DT1" s="1">
        <v>397</v>
      </c>
      <c r="DU1" s="1">
        <v>126</v>
      </c>
      <c r="DV1" s="1">
        <v>390</v>
      </c>
      <c r="DW1" s="1">
        <v>169</v>
      </c>
      <c r="DX1" s="1">
        <v>112</v>
      </c>
      <c r="DY1" s="1">
        <v>220</v>
      </c>
      <c r="DZ1" s="1">
        <v>234</v>
      </c>
      <c r="EA1" s="1">
        <v>407</v>
      </c>
      <c r="EB1" s="1">
        <v>68</v>
      </c>
      <c r="EC1" s="1">
        <v>113</v>
      </c>
      <c r="ED1" s="1">
        <v>95</v>
      </c>
      <c r="EE1" s="1">
        <v>333</v>
      </c>
      <c r="EF1" s="1">
        <v>448</v>
      </c>
      <c r="EG1" s="1">
        <v>721</v>
      </c>
      <c r="EH1" s="1">
        <v>300</v>
      </c>
      <c r="EI1" s="1">
        <v>217</v>
      </c>
      <c r="EJ1" s="1">
        <v>290</v>
      </c>
      <c r="EK1" s="1">
        <v>863</v>
      </c>
      <c r="EL1" s="1">
        <v>177</v>
      </c>
      <c r="EM1" s="1">
        <v>66</v>
      </c>
      <c r="EN1" s="1">
        <v>199</v>
      </c>
      <c r="EO1" s="1">
        <v>176</v>
      </c>
      <c r="EP1" s="1">
        <v>308</v>
      </c>
      <c r="EQ1" s="1">
        <v>110</v>
      </c>
      <c r="ER1" s="1">
        <v>856</v>
      </c>
      <c r="ES1" s="1">
        <v>305</v>
      </c>
      <c r="ET1" s="1">
        <v>214</v>
      </c>
      <c r="EU1" s="1">
        <v>161</v>
      </c>
      <c r="EV1" s="1">
        <v>700</v>
      </c>
      <c r="EW1" s="1">
        <v>640</v>
      </c>
      <c r="EX1" s="1">
        <v>13</v>
      </c>
      <c r="EY1" s="1">
        <v>658</v>
      </c>
      <c r="EZ1" s="1">
        <v>23</v>
      </c>
      <c r="FA1" s="1">
        <v>78</v>
      </c>
      <c r="FB1" s="1">
        <v>240</v>
      </c>
      <c r="FC1" s="1">
        <v>457</v>
      </c>
      <c r="FD1" s="1">
        <v>825</v>
      </c>
      <c r="FE1" s="1">
        <v>320</v>
      </c>
      <c r="FF1" s="1">
        <v>918</v>
      </c>
      <c r="FG1" s="1">
        <v>797</v>
      </c>
      <c r="FH1" s="1">
        <v>1097</v>
      </c>
      <c r="FI1" s="1">
        <v>459</v>
      </c>
      <c r="FJ1" s="1">
        <v>63</v>
      </c>
      <c r="FK1" s="1">
        <v>316</v>
      </c>
      <c r="FL1" s="1">
        <v>175</v>
      </c>
      <c r="FM1" s="1">
        <v>273</v>
      </c>
      <c r="FN1" s="1">
        <v>73</v>
      </c>
      <c r="FO1" s="1">
        <v>3695</v>
      </c>
      <c r="FP1" s="1">
        <v>229</v>
      </c>
      <c r="FQ1" s="1">
        <v>503</v>
      </c>
      <c r="FR1" s="1">
        <v>517</v>
      </c>
      <c r="FS1" s="1">
        <v>290</v>
      </c>
      <c r="FT1" s="1">
        <v>24</v>
      </c>
      <c r="FU1" s="1">
        <v>92</v>
      </c>
      <c r="FV1" s="1">
        <v>328</v>
      </c>
      <c r="FW1" s="1">
        <v>1096</v>
      </c>
      <c r="FX1" s="1">
        <v>323</v>
      </c>
      <c r="FY1" s="1">
        <v>298</v>
      </c>
      <c r="FZ1" s="1">
        <v>215</v>
      </c>
      <c r="GA1" s="1">
        <v>333</v>
      </c>
      <c r="GB1" s="1">
        <v>109</v>
      </c>
      <c r="GC1" s="1">
        <v>116</v>
      </c>
      <c r="GD1" s="1">
        <v>462</v>
      </c>
      <c r="GE1" s="1">
        <v>36</v>
      </c>
      <c r="GF1" s="1">
        <v>480</v>
      </c>
      <c r="GG1" s="1">
        <v>378</v>
      </c>
      <c r="GH1" s="1">
        <v>191</v>
      </c>
      <c r="GI1" s="1">
        <v>30</v>
      </c>
      <c r="GJ1" s="1">
        <v>119</v>
      </c>
      <c r="GK1" s="1">
        <v>272</v>
      </c>
      <c r="GL1" s="1">
        <v>505</v>
      </c>
      <c r="GM1" s="1">
        <v>67</v>
      </c>
      <c r="GN1" s="1">
        <v>49</v>
      </c>
      <c r="GO1" s="1">
        <v>295</v>
      </c>
      <c r="GP1" s="1">
        <v>288</v>
      </c>
      <c r="GQ1" s="1">
        <v>155</v>
      </c>
      <c r="GR1" s="1">
        <v>469</v>
      </c>
      <c r="GS1" s="1">
        <v>758</v>
      </c>
      <c r="GT1" s="1">
        <v>1734</v>
      </c>
      <c r="GU1" s="1">
        <v>90</v>
      </c>
      <c r="GV1" s="1">
        <v>376</v>
      </c>
      <c r="GW1" s="1">
        <v>346</v>
      </c>
      <c r="GX1" s="1">
        <v>716</v>
      </c>
      <c r="GY1" s="1">
        <v>838</v>
      </c>
      <c r="GZ1" s="1">
        <v>221</v>
      </c>
      <c r="HA1" s="1">
        <v>47</v>
      </c>
      <c r="HB1" s="1">
        <v>180</v>
      </c>
      <c r="HC1" s="1">
        <v>813</v>
      </c>
      <c r="HD1" s="1">
        <v>690</v>
      </c>
      <c r="HE1" s="1">
        <v>241</v>
      </c>
      <c r="HF1" s="1">
        <v>553</v>
      </c>
      <c r="HG1" s="1">
        <v>203</v>
      </c>
      <c r="HH1" s="1">
        <v>173</v>
      </c>
      <c r="HI1" s="1">
        <v>442</v>
      </c>
      <c r="HJ1" s="1">
        <v>814</v>
      </c>
      <c r="HK1" s="1">
        <v>735</v>
      </c>
      <c r="HL1" s="1">
        <v>343</v>
      </c>
      <c r="HM1" s="1">
        <v>246</v>
      </c>
      <c r="HN1" s="1">
        <v>133</v>
      </c>
      <c r="HO1" s="1">
        <v>364</v>
      </c>
      <c r="HP1" s="1">
        <v>567</v>
      </c>
      <c r="HQ1" s="1">
        <v>256</v>
      </c>
      <c r="HR1" s="1">
        <v>298</v>
      </c>
      <c r="HS1" s="1">
        <v>164</v>
      </c>
      <c r="HT1" s="1">
        <v>296</v>
      </c>
      <c r="HU1" s="1">
        <v>162</v>
      </c>
      <c r="HV1" s="1">
        <v>82</v>
      </c>
      <c r="HW1" s="1">
        <v>52</v>
      </c>
      <c r="HX1" s="1">
        <v>88</v>
      </c>
      <c r="HY1" s="1">
        <v>551</v>
      </c>
      <c r="HZ1" s="1">
        <v>177</v>
      </c>
      <c r="IA1" s="1">
        <v>85</v>
      </c>
      <c r="IB1" s="1">
        <v>643</v>
      </c>
      <c r="IC1" s="1">
        <v>226</v>
      </c>
      <c r="ID1" s="1">
        <v>45</v>
      </c>
      <c r="IE1" s="1">
        <v>193</v>
      </c>
      <c r="IF1" s="1">
        <v>149</v>
      </c>
      <c r="IG1" s="1">
        <v>279</v>
      </c>
      <c r="IH1" s="1">
        <v>215</v>
      </c>
      <c r="II1" s="1">
        <v>380</v>
      </c>
      <c r="IJ1" s="1">
        <v>387</v>
      </c>
      <c r="IK1" s="1">
        <v>137</v>
      </c>
      <c r="IL1" s="1">
        <v>141</v>
      </c>
      <c r="IM1" s="1">
        <v>297</v>
      </c>
      <c r="IN1" s="1">
        <v>358</v>
      </c>
      <c r="IO1" s="1">
        <v>49</v>
      </c>
      <c r="IP1" s="1">
        <v>293</v>
      </c>
      <c r="IQ1" s="1">
        <v>61</v>
      </c>
      <c r="IR1" s="1">
        <v>30</v>
      </c>
      <c r="IS1" s="1">
        <v>235</v>
      </c>
      <c r="IT1" s="1">
        <v>289</v>
      </c>
      <c r="IU1" s="1">
        <v>128</v>
      </c>
      <c r="IV1" s="1">
        <v>1346</v>
      </c>
      <c r="IW1" s="1">
        <v>92</v>
      </c>
      <c r="IX1" s="1">
        <v>358</v>
      </c>
      <c r="IY1" s="1">
        <v>415</v>
      </c>
      <c r="IZ1" s="1">
        <v>148</v>
      </c>
      <c r="JA1" s="1">
        <v>163</v>
      </c>
      <c r="JB1" s="1">
        <v>989</v>
      </c>
      <c r="JC1" s="1">
        <v>874</v>
      </c>
      <c r="JD1" s="1">
        <v>1202</v>
      </c>
      <c r="JE1" s="1">
        <v>1089</v>
      </c>
      <c r="JF1" s="1">
        <v>1195</v>
      </c>
      <c r="JG1" s="1">
        <v>1062</v>
      </c>
      <c r="JH1" s="1">
        <v>1231</v>
      </c>
      <c r="JI1" s="1">
        <v>1280</v>
      </c>
      <c r="JJ1" s="1">
        <v>525</v>
      </c>
      <c r="JK1" s="1">
        <v>86</v>
      </c>
      <c r="JL1" s="1">
        <v>516</v>
      </c>
      <c r="JM1" s="1">
        <v>182</v>
      </c>
      <c r="JN1" s="1">
        <v>23</v>
      </c>
      <c r="JO1" s="1">
        <v>52</v>
      </c>
      <c r="JP1" s="1">
        <v>166</v>
      </c>
      <c r="JQ1" s="1">
        <v>262</v>
      </c>
      <c r="JR1" s="1">
        <v>248</v>
      </c>
      <c r="JS1" s="1">
        <v>256</v>
      </c>
      <c r="JT1" s="1">
        <v>221</v>
      </c>
      <c r="JU1" s="1">
        <v>369</v>
      </c>
      <c r="JV1" s="1">
        <v>529</v>
      </c>
      <c r="JW1" s="1">
        <v>438</v>
      </c>
      <c r="JX1" s="1">
        <v>104</v>
      </c>
      <c r="JY1" s="1">
        <v>254</v>
      </c>
      <c r="JZ1" s="1">
        <v>252</v>
      </c>
      <c r="KA1" s="1">
        <v>113</v>
      </c>
      <c r="KB1" s="1">
        <v>237</v>
      </c>
      <c r="KC1" s="1">
        <v>171</v>
      </c>
      <c r="KD1" s="1">
        <v>469</v>
      </c>
      <c r="KE1" s="1">
        <v>478</v>
      </c>
      <c r="KF1" s="1">
        <v>179</v>
      </c>
      <c r="KG1" s="1">
        <v>276</v>
      </c>
      <c r="KH1" s="1">
        <v>469</v>
      </c>
      <c r="KI1" s="1">
        <v>50</v>
      </c>
      <c r="KJ1" s="1">
        <v>90</v>
      </c>
      <c r="KK1" s="1">
        <v>330</v>
      </c>
      <c r="KL1" s="1">
        <v>147</v>
      </c>
      <c r="KM1" s="1">
        <v>244</v>
      </c>
      <c r="KN1" s="1">
        <v>196</v>
      </c>
      <c r="KO1" s="1">
        <v>161</v>
      </c>
      <c r="KP1" s="1">
        <v>197</v>
      </c>
      <c r="KQ1" s="1">
        <v>71</v>
      </c>
      <c r="KR1" s="1">
        <v>189</v>
      </c>
      <c r="KS1" s="1">
        <v>1071</v>
      </c>
      <c r="KT1" s="1">
        <v>400</v>
      </c>
      <c r="KU1" s="1">
        <v>352</v>
      </c>
      <c r="KV1" s="1">
        <v>189</v>
      </c>
      <c r="KW1" s="1">
        <v>641</v>
      </c>
      <c r="KX1" s="1">
        <v>224</v>
      </c>
      <c r="KY1" s="1">
        <v>555</v>
      </c>
      <c r="KZ1" s="1">
        <v>415</v>
      </c>
      <c r="LA1" s="1">
        <v>412</v>
      </c>
      <c r="LB1" s="1">
        <v>133</v>
      </c>
      <c r="LC1" s="1">
        <v>1149</v>
      </c>
      <c r="LD1" s="1">
        <v>93</v>
      </c>
      <c r="LE1" s="1">
        <v>103</v>
      </c>
      <c r="LF1" s="1">
        <v>99</v>
      </c>
      <c r="LG1" s="1">
        <v>2020</v>
      </c>
      <c r="LH1" s="1">
        <v>43</v>
      </c>
      <c r="LI1" s="1">
        <v>384</v>
      </c>
      <c r="LJ1" s="1">
        <v>176</v>
      </c>
      <c r="LK1" s="1">
        <v>214</v>
      </c>
      <c r="LL1" s="1">
        <v>25</v>
      </c>
      <c r="LM1" s="1">
        <v>599</v>
      </c>
      <c r="LN1" s="1">
        <v>76</v>
      </c>
      <c r="LO1" s="1">
        <v>187</v>
      </c>
      <c r="LP1" s="1">
        <v>420</v>
      </c>
      <c r="LQ1" s="1">
        <v>581</v>
      </c>
      <c r="LR1" s="1">
        <v>705</v>
      </c>
      <c r="LS1" s="1">
        <v>130</v>
      </c>
      <c r="LT1" s="1">
        <v>72</v>
      </c>
      <c r="LU1" s="1">
        <v>160</v>
      </c>
      <c r="LV1" s="1">
        <v>99</v>
      </c>
      <c r="LW1" s="1">
        <v>243</v>
      </c>
      <c r="LX1" s="1">
        <v>381</v>
      </c>
      <c r="LY1" s="1">
        <v>254</v>
      </c>
      <c r="LZ1" s="1">
        <v>40</v>
      </c>
      <c r="MA1" s="1">
        <v>105</v>
      </c>
      <c r="MB1" s="1">
        <v>431</v>
      </c>
      <c r="MC1" s="1">
        <v>44</v>
      </c>
      <c r="MD1" s="1">
        <v>620</v>
      </c>
      <c r="ME1" s="1">
        <v>146</v>
      </c>
      <c r="MF1" s="1">
        <v>1446</v>
      </c>
      <c r="MG1" s="1">
        <v>812</v>
      </c>
      <c r="MH1" s="1">
        <v>3617</v>
      </c>
      <c r="MI1" s="1">
        <v>247</v>
      </c>
      <c r="MJ1" s="1">
        <v>301</v>
      </c>
      <c r="MK1" s="1">
        <v>428</v>
      </c>
      <c r="ML1" s="1">
        <v>59</v>
      </c>
      <c r="MM1" s="1">
        <v>634</v>
      </c>
      <c r="MN1" s="1">
        <v>795</v>
      </c>
      <c r="MO1" s="1">
        <v>107</v>
      </c>
      <c r="MP1" s="1">
        <v>583</v>
      </c>
      <c r="MQ1" s="1">
        <v>79</v>
      </c>
      <c r="MR1" s="1">
        <v>791</v>
      </c>
      <c r="MS1" s="1">
        <v>132</v>
      </c>
      <c r="MT1" s="1">
        <v>160</v>
      </c>
      <c r="MU1" s="1">
        <v>264</v>
      </c>
      <c r="MV1" s="1">
        <v>637</v>
      </c>
      <c r="MW1" s="1">
        <v>49</v>
      </c>
      <c r="MX1" s="1">
        <v>172</v>
      </c>
      <c r="MY1" s="1">
        <v>82</v>
      </c>
      <c r="MZ1" s="1">
        <v>75</v>
      </c>
      <c r="NA1" s="1">
        <v>887</v>
      </c>
      <c r="NB1" s="1">
        <v>150</v>
      </c>
      <c r="NC1" s="1">
        <v>182</v>
      </c>
      <c r="ND1" s="1">
        <v>472</v>
      </c>
      <c r="NE1" s="1">
        <v>80</v>
      </c>
      <c r="NF1" s="1">
        <v>122</v>
      </c>
      <c r="NG1" s="1">
        <v>156</v>
      </c>
      <c r="NH1" s="1">
        <v>208</v>
      </c>
      <c r="NI1" s="1">
        <v>37</v>
      </c>
      <c r="NJ1" s="1">
        <v>316</v>
      </c>
      <c r="NK1" s="1">
        <v>293</v>
      </c>
      <c r="NL1" s="1">
        <v>208</v>
      </c>
      <c r="NM1" s="1">
        <v>167</v>
      </c>
      <c r="NN1" s="1">
        <v>679</v>
      </c>
      <c r="NO1" s="1">
        <v>361</v>
      </c>
      <c r="NP1" s="1">
        <v>300</v>
      </c>
      <c r="NQ1" s="1">
        <v>96</v>
      </c>
      <c r="NR1" s="1">
        <v>201</v>
      </c>
      <c r="NS1" s="1">
        <v>63</v>
      </c>
      <c r="NT1" s="1">
        <v>791</v>
      </c>
      <c r="NU1" s="1">
        <v>156</v>
      </c>
      <c r="NV1" s="1">
        <v>216</v>
      </c>
      <c r="NW1" s="1">
        <v>460</v>
      </c>
      <c r="NX1" s="1">
        <v>347</v>
      </c>
      <c r="NY1" s="1">
        <v>908</v>
      </c>
      <c r="NZ1" s="1">
        <v>42</v>
      </c>
      <c r="OA1" s="1">
        <v>2885</v>
      </c>
      <c r="OB1" s="1">
        <v>459</v>
      </c>
      <c r="OC1" s="1">
        <v>28</v>
      </c>
      <c r="OD1" s="1">
        <v>104</v>
      </c>
      <c r="OE1" s="1">
        <v>459</v>
      </c>
      <c r="OF1" s="1">
        <v>714</v>
      </c>
      <c r="OG1" s="1">
        <v>548</v>
      </c>
      <c r="OH1" s="1">
        <v>136</v>
      </c>
      <c r="OI1" s="1">
        <v>184</v>
      </c>
      <c r="OJ1" s="1">
        <v>335</v>
      </c>
      <c r="OK1" s="1">
        <v>326</v>
      </c>
      <c r="OL1" s="1">
        <v>233</v>
      </c>
      <c r="OM1" s="1">
        <v>709</v>
      </c>
      <c r="ON1" s="1">
        <v>22</v>
      </c>
      <c r="OO1" s="1">
        <v>498</v>
      </c>
      <c r="OP1" s="1">
        <v>34</v>
      </c>
      <c r="OQ1" s="1">
        <v>26</v>
      </c>
      <c r="OR1" s="1">
        <v>177</v>
      </c>
      <c r="OS1" s="1">
        <v>316</v>
      </c>
      <c r="OT1" s="1">
        <v>89</v>
      </c>
      <c r="OU1" s="1">
        <v>367</v>
      </c>
      <c r="OV1" s="1">
        <v>379</v>
      </c>
      <c r="OW1" s="1">
        <v>404</v>
      </c>
      <c r="OX1" s="1">
        <v>95</v>
      </c>
    </row>
    <row r="2" spans="1:415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  <c r="BA2">
        <v>50</v>
      </c>
      <c r="BB2">
        <v>51</v>
      </c>
      <c r="BC2">
        <v>52</v>
      </c>
      <c r="BD2">
        <v>53</v>
      </c>
      <c r="BE2">
        <v>54</v>
      </c>
      <c r="BF2">
        <v>55</v>
      </c>
      <c r="BG2">
        <v>56</v>
      </c>
      <c r="BH2">
        <v>57</v>
      </c>
      <c r="BI2">
        <v>58</v>
      </c>
      <c r="BJ2">
        <v>59</v>
      </c>
      <c r="BK2">
        <v>60</v>
      </c>
      <c r="BL2">
        <v>61</v>
      </c>
      <c r="BM2">
        <v>62</v>
      </c>
      <c r="BN2">
        <v>63</v>
      </c>
      <c r="BO2">
        <v>64</v>
      </c>
      <c r="BP2">
        <v>65</v>
      </c>
      <c r="BQ2">
        <v>66</v>
      </c>
      <c r="BR2">
        <v>67</v>
      </c>
      <c r="BS2">
        <v>68</v>
      </c>
      <c r="BT2">
        <v>69</v>
      </c>
      <c r="BU2">
        <v>70</v>
      </c>
      <c r="BV2">
        <v>71</v>
      </c>
      <c r="BW2">
        <v>72</v>
      </c>
      <c r="BX2">
        <v>73</v>
      </c>
      <c r="BY2">
        <v>74</v>
      </c>
      <c r="BZ2">
        <v>75</v>
      </c>
      <c r="CA2">
        <v>76</v>
      </c>
      <c r="CB2">
        <v>77</v>
      </c>
      <c r="CC2">
        <v>78</v>
      </c>
      <c r="CD2">
        <v>79</v>
      </c>
      <c r="CE2">
        <v>80</v>
      </c>
      <c r="CF2">
        <v>81</v>
      </c>
      <c r="CG2">
        <v>82</v>
      </c>
      <c r="CH2">
        <v>83</v>
      </c>
      <c r="CI2">
        <v>84</v>
      </c>
      <c r="CJ2">
        <v>85</v>
      </c>
      <c r="CK2">
        <v>86</v>
      </c>
      <c r="CL2">
        <v>87</v>
      </c>
      <c r="CM2">
        <v>88</v>
      </c>
      <c r="CN2">
        <v>89</v>
      </c>
      <c r="CO2">
        <v>90</v>
      </c>
      <c r="CP2">
        <v>91</v>
      </c>
      <c r="CQ2">
        <v>92</v>
      </c>
      <c r="CR2">
        <v>93</v>
      </c>
      <c r="CS2">
        <v>94</v>
      </c>
      <c r="CT2">
        <v>95</v>
      </c>
      <c r="CU2">
        <v>96</v>
      </c>
      <c r="CV2">
        <v>97</v>
      </c>
      <c r="CW2">
        <v>98</v>
      </c>
      <c r="CX2">
        <v>99</v>
      </c>
      <c r="CY2">
        <v>100</v>
      </c>
      <c r="CZ2">
        <v>101</v>
      </c>
      <c r="DA2">
        <v>102</v>
      </c>
      <c r="DB2">
        <v>103</v>
      </c>
      <c r="DC2">
        <v>104</v>
      </c>
      <c r="DD2">
        <v>105</v>
      </c>
      <c r="DE2">
        <v>106</v>
      </c>
      <c r="DF2">
        <v>107</v>
      </c>
      <c r="DG2">
        <v>108</v>
      </c>
      <c r="DH2">
        <v>109</v>
      </c>
      <c r="DI2">
        <v>110</v>
      </c>
      <c r="DJ2">
        <v>111</v>
      </c>
      <c r="DK2">
        <v>112</v>
      </c>
      <c r="DL2">
        <v>113</v>
      </c>
      <c r="DM2">
        <v>114</v>
      </c>
      <c r="DN2">
        <v>115</v>
      </c>
      <c r="DO2">
        <v>116</v>
      </c>
      <c r="DP2">
        <v>117</v>
      </c>
      <c r="DQ2">
        <v>118</v>
      </c>
      <c r="DR2">
        <v>119</v>
      </c>
      <c r="DS2">
        <v>120</v>
      </c>
      <c r="DT2">
        <v>121</v>
      </c>
      <c r="DU2">
        <v>122</v>
      </c>
      <c r="DV2">
        <v>123</v>
      </c>
      <c r="DW2">
        <v>124</v>
      </c>
      <c r="DX2">
        <v>125</v>
      </c>
      <c r="DY2">
        <v>126</v>
      </c>
      <c r="DZ2">
        <v>127</v>
      </c>
      <c r="EA2">
        <v>128</v>
      </c>
      <c r="EB2">
        <v>129</v>
      </c>
      <c r="EC2">
        <v>130</v>
      </c>
      <c r="ED2">
        <v>131</v>
      </c>
      <c r="EE2">
        <v>132</v>
      </c>
      <c r="EF2">
        <v>133</v>
      </c>
      <c r="EG2">
        <v>134</v>
      </c>
      <c r="EH2">
        <v>135</v>
      </c>
      <c r="EI2">
        <v>136</v>
      </c>
      <c r="EJ2">
        <v>137</v>
      </c>
      <c r="EK2">
        <v>138</v>
      </c>
      <c r="EL2">
        <v>139</v>
      </c>
      <c r="EM2">
        <v>140</v>
      </c>
      <c r="EN2">
        <v>141</v>
      </c>
      <c r="EO2">
        <v>142</v>
      </c>
      <c r="EP2">
        <v>143</v>
      </c>
      <c r="EQ2">
        <v>144</v>
      </c>
      <c r="ER2">
        <v>145</v>
      </c>
      <c r="ES2">
        <v>146</v>
      </c>
      <c r="ET2">
        <v>147</v>
      </c>
      <c r="EU2">
        <v>148</v>
      </c>
      <c r="EV2">
        <v>149</v>
      </c>
      <c r="EW2">
        <v>150</v>
      </c>
      <c r="EX2">
        <v>151</v>
      </c>
      <c r="EY2">
        <v>152</v>
      </c>
      <c r="EZ2">
        <v>153</v>
      </c>
      <c r="FA2">
        <v>154</v>
      </c>
      <c r="FB2">
        <v>155</v>
      </c>
      <c r="FC2">
        <v>156</v>
      </c>
      <c r="FD2">
        <v>157</v>
      </c>
      <c r="FE2">
        <v>158</v>
      </c>
      <c r="FF2">
        <v>159</v>
      </c>
      <c r="FG2">
        <v>160</v>
      </c>
      <c r="FH2">
        <v>161</v>
      </c>
      <c r="FI2">
        <v>162</v>
      </c>
      <c r="FJ2">
        <v>163</v>
      </c>
      <c r="FK2">
        <v>164</v>
      </c>
      <c r="FL2">
        <v>165</v>
      </c>
      <c r="FM2">
        <v>166</v>
      </c>
      <c r="FN2">
        <v>167</v>
      </c>
      <c r="FO2">
        <v>168</v>
      </c>
      <c r="FP2">
        <v>169</v>
      </c>
      <c r="FQ2">
        <v>170</v>
      </c>
      <c r="FR2">
        <v>171</v>
      </c>
      <c r="FS2">
        <v>172</v>
      </c>
      <c r="FT2">
        <v>173</v>
      </c>
      <c r="FU2">
        <v>174</v>
      </c>
      <c r="FV2">
        <v>175</v>
      </c>
      <c r="FW2">
        <v>176</v>
      </c>
      <c r="FX2">
        <v>177</v>
      </c>
      <c r="FY2">
        <v>178</v>
      </c>
      <c r="FZ2">
        <v>179</v>
      </c>
      <c r="GA2">
        <v>180</v>
      </c>
      <c r="GB2">
        <v>181</v>
      </c>
      <c r="GC2">
        <v>182</v>
      </c>
      <c r="GD2">
        <v>183</v>
      </c>
      <c r="GE2">
        <v>184</v>
      </c>
      <c r="GF2">
        <v>185</v>
      </c>
      <c r="GG2">
        <v>186</v>
      </c>
      <c r="GH2">
        <v>187</v>
      </c>
      <c r="GI2">
        <v>188</v>
      </c>
      <c r="GJ2">
        <v>189</v>
      </c>
      <c r="GK2">
        <v>190</v>
      </c>
      <c r="GL2">
        <v>191</v>
      </c>
      <c r="GM2">
        <v>192</v>
      </c>
      <c r="GN2">
        <v>193</v>
      </c>
      <c r="GO2">
        <v>194</v>
      </c>
      <c r="GP2">
        <v>195</v>
      </c>
      <c r="GQ2">
        <v>196</v>
      </c>
      <c r="GR2">
        <v>197</v>
      </c>
      <c r="GS2">
        <v>198</v>
      </c>
      <c r="GT2">
        <v>199</v>
      </c>
      <c r="GU2">
        <v>200</v>
      </c>
      <c r="GV2">
        <v>201</v>
      </c>
      <c r="GW2">
        <v>202</v>
      </c>
      <c r="GX2">
        <v>203</v>
      </c>
      <c r="GY2">
        <v>204</v>
      </c>
      <c r="GZ2">
        <v>205</v>
      </c>
      <c r="HA2">
        <v>206</v>
      </c>
      <c r="HB2">
        <v>207</v>
      </c>
      <c r="HC2">
        <v>208</v>
      </c>
      <c r="HD2">
        <v>209</v>
      </c>
      <c r="HE2">
        <v>210</v>
      </c>
      <c r="HF2">
        <v>211</v>
      </c>
      <c r="HG2">
        <v>212</v>
      </c>
      <c r="HH2">
        <v>213</v>
      </c>
      <c r="HI2">
        <v>214</v>
      </c>
      <c r="HJ2">
        <v>215</v>
      </c>
      <c r="HK2">
        <v>216</v>
      </c>
      <c r="HL2">
        <v>217</v>
      </c>
      <c r="HM2">
        <v>218</v>
      </c>
      <c r="HN2">
        <v>219</v>
      </c>
      <c r="HO2">
        <v>220</v>
      </c>
      <c r="HP2">
        <v>221</v>
      </c>
      <c r="HQ2">
        <v>222</v>
      </c>
      <c r="HR2">
        <v>223</v>
      </c>
      <c r="HS2">
        <v>224</v>
      </c>
      <c r="HT2">
        <v>225</v>
      </c>
      <c r="HU2">
        <v>226</v>
      </c>
      <c r="HV2">
        <v>227</v>
      </c>
      <c r="HW2">
        <v>228</v>
      </c>
      <c r="HX2">
        <v>229</v>
      </c>
      <c r="HY2">
        <v>230</v>
      </c>
      <c r="HZ2">
        <v>231</v>
      </c>
      <c r="IA2">
        <v>232</v>
      </c>
      <c r="IB2">
        <v>233</v>
      </c>
      <c r="IC2">
        <v>234</v>
      </c>
      <c r="ID2">
        <v>235</v>
      </c>
      <c r="IE2">
        <v>236</v>
      </c>
      <c r="IF2">
        <v>237</v>
      </c>
      <c r="IG2">
        <v>238</v>
      </c>
      <c r="IH2">
        <v>239</v>
      </c>
      <c r="II2">
        <v>240</v>
      </c>
      <c r="IJ2">
        <v>241</v>
      </c>
      <c r="IK2">
        <v>242</v>
      </c>
      <c r="IL2">
        <v>243</v>
      </c>
      <c r="IM2">
        <v>244</v>
      </c>
      <c r="IN2">
        <v>245</v>
      </c>
      <c r="IO2">
        <v>246</v>
      </c>
      <c r="IP2">
        <v>247</v>
      </c>
      <c r="IQ2">
        <v>248</v>
      </c>
      <c r="IR2">
        <v>249</v>
      </c>
      <c r="IS2">
        <v>250</v>
      </c>
      <c r="IT2">
        <v>251</v>
      </c>
      <c r="IU2">
        <v>252</v>
      </c>
      <c r="IV2">
        <v>253</v>
      </c>
      <c r="IW2">
        <v>254</v>
      </c>
      <c r="IX2">
        <v>255</v>
      </c>
      <c r="IY2">
        <v>256</v>
      </c>
      <c r="IZ2">
        <v>257</v>
      </c>
      <c r="JA2">
        <v>258</v>
      </c>
      <c r="JB2">
        <v>259</v>
      </c>
      <c r="JC2">
        <v>260</v>
      </c>
      <c r="JD2">
        <v>261</v>
      </c>
      <c r="JE2">
        <v>262</v>
      </c>
      <c r="JF2">
        <v>263</v>
      </c>
      <c r="JG2">
        <v>264</v>
      </c>
      <c r="JH2">
        <v>265</v>
      </c>
      <c r="JI2">
        <v>266</v>
      </c>
      <c r="JJ2">
        <v>267</v>
      </c>
      <c r="JK2">
        <v>268</v>
      </c>
      <c r="JL2">
        <v>269</v>
      </c>
      <c r="JM2">
        <v>270</v>
      </c>
      <c r="JN2">
        <v>271</v>
      </c>
      <c r="JO2">
        <v>272</v>
      </c>
      <c r="JP2">
        <v>273</v>
      </c>
      <c r="JQ2">
        <v>274</v>
      </c>
      <c r="JR2">
        <v>275</v>
      </c>
      <c r="JS2">
        <v>276</v>
      </c>
      <c r="JT2">
        <v>277</v>
      </c>
      <c r="JU2">
        <v>278</v>
      </c>
      <c r="JV2">
        <v>279</v>
      </c>
      <c r="JW2">
        <v>280</v>
      </c>
      <c r="JX2">
        <v>281</v>
      </c>
      <c r="JY2">
        <v>282</v>
      </c>
      <c r="JZ2">
        <v>283</v>
      </c>
      <c r="KA2">
        <v>284</v>
      </c>
      <c r="KB2">
        <v>285</v>
      </c>
      <c r="KC2">
        <v>286</v>
      </c>
      <c r="KD2">
        <v>287</v>
      </c>
      <c r="KE2">
        <v>288</v>
      </c>
      <c r="KF2">
        <v>289</v>
      </c>
      <c r="KG2">
        <v>290</v>
      </c>
      <c r="KH2">
        <v>291</v>
      </c>
      <c r="KI2">
        <v>292</v>
      </c>
      <c r="KJ2">
        <v>293</v>
      </c>
      <c r="KK2">
        <v>294</v>
      </c>
      <c r="KL2">
        <v>295</v>
      </c>
      <c r="KM2">
        <v>296</v>
      </c>
      <c r="KN2">
        <v>297</v>
      </c>
      <c r="KO2">
        <v>298</v>
      </c>
      <c r="KP2">
        <v>299</v>
      </c>
      <c r="KQ2">
        <v>300</v>
      </c>
      <c r="KR2">
        <v>301</v>
      </c>
      <c r="KS2">
        <v>302</v>
      </c>
      <c r="KT2">
        <v>303</v>
      </c>
      <c r="KU2">
        <v>304</v>
      </c>
      <c r="KV2">
        <v>305</v>
      </c>
      <c r="KW2">
        <v>306</v>
      </c>
      <c r="KX2">
        <v>307</v>
      </c>
      <c r="KY2">
        <v>308</v>
      </c>
      <c r="KZ2">
        <v>309</v>
      </c>
      <c r="LA2">
        <v>310</v>
      </c>
      <c r="LB2">
        <v>311</v>
      </c>
      <c r="LC2">
        <v>312</v>
      </c>
      <c r="LD2">
        <v>313</v>
      </c>
      <c r="LE2">
        <v>314</v>
      </c>
      <c r="LF2">
        <v>315</v>
      </c>
      <c r="LG2">
        <v>316</v>
      </c>
      <c r="LH2">
        <v>317</v>
      </c>
      <c r="LI2">
        <v>318</v>
      </c>
      <c r="LJ2">
        <v>319</v>
      </c>
      <c r="LK2">
        <v>320</v>
      </c>
      <c r="LL2">
        <v>321</v>
      </c>
      <c r="LM2">
        <v>322</v>
      </c>
      <c r="LN2">
        <v>323</v>
      </c>
      <c r="LO2">
        <v>324</v>
      </c>
      <c r="LP2">
        <v>325</v>
      </c>
      <c r="LQ2">
        <v>326</v>
      </c>
      <c r="LR2">
        <v>327</v>
      </c>
      <c r="LS2">
        <v>328</v>
      </c>
      <c r="LT2">
        <v>329</v>
      </c>
      <c r="LU2">
        <v>330</v>
      </c>
      <c r="LV2">
        <v>331</v>
      </c>
      <c r="LW2">
        <v>332</v>
      </c>
      <c r="LX2">
        <v>333</v>
      </c>
      <c r="LY2">
        <v>334</v>
      </c>
      <c r="LZ2">
        <v>335</v>
      </c>
      <c r="MA2">
        <v>336</v>
      </c>
      <c r="MB2">
        <v>337</v>
      </c>
      <c r="MC2">
        <v>338</v>
      </c>
      <c r="MD2">
        <v>339</v>
      </c>
      <c r="ME2">
        <v>340</v>
      </c>
      <c r="MF2">
        <v>341</v>
      </c>
      <c r="MG2">
        <v>342</v>
      </c>
      <c r="MH2">
        <v>343</v>
      </c>
      <c r="MI2">
        <v>344</v>
      </c>
      <c r="MJ2">
        <v>345</v>
      </c>
      <c r="MK2">
        <v>346</v>
      </c>
      <c r="ML2">
        <v>347</v>
      </c>
      <c r="MM2">
        <v>348</v>
      </c>
      <c r="MN2">
        <v>349</v>
      </c>
      <c r="MO2">
        <v>350</v>
      </c>
      <c r="MP2">
        <v>351</v>
      </c>
      <c r="MQ2">
        <v>352</v>
      </c>
      <c r="MR2">
        <v>353</v>
      </c>
      <c r="MS2">
        <v>354</v>
      </c>
      <c r="MT2">
        <v>355</v>
      </c>
      <c r="MU2">
        <v>356</v>
      </c>
      <c r="MV2">
        <v>357</v>
      </c>
      <c r="MW2">
        <v>358</v>
      </c>
      <c r="MX2">
        <v>359</v>
      </c>
      <c r="MY2">
        <v>360</v>
      </c>
      <c r="MZ2">
        <v>361</v>
      </c>
      <c r="NA2">
        <v>362</v>
      </c>
      <c r="NB2">
        <v>363</v>
      </c>
      <c r="NC2">
        <v>364</v>
      </c>
      <c r="ND2">
        <v>365</v>
      </c>
      <c r="NE2">
        <v>366</v>
      </c>
      <c r="NF2">
        <v>367</v>
      </c>
      <c r="NG2">
        <v>368</v>
      </c>
      <c r="NH2">
        <v>369</v>
      </c>
      <c r="NI2">
        <v>370</v>
      </c>
      <c r="NJ2">
        <v>371</v>
      </c>
      <c r="NK2">
        <v>372</v>
      </c>
      <c r="NL2">
        <v>373</v>
      </c>
      <c r="NM2">
        <v>374</v>
      </c>
      <c r="NN2">
        <v>375</v>
      </c>
      <c r="NO2">
        <v>376</v>
      </c>
      <c r="NP2">
        <v>377</v>
      </c>
      <c r="NQ2">
        <v>378</v>
      </c>
      <c r="NR2">
        <v>379</v>
      </c>
      <c r="NS2">
        <v>380</v>
      </c>
      <c r="NT2">
        <v>381</v>
      </c>
      <c r="NU2">
        <v>382</v>
      </c>
      <c r="NV2">
        <v>383</v>
      </c>
      <c r="NW2">
        <v>384</v>
      </c>
      <c r="NX2">
        <v>385</v>
      </c>
      <c r="NY2">
        <v>386</v>
      </c>
      <c r="NZ2">
        <v>387</v>
      </c>
      <c r="OA2">
        <v>388</v>
      </c>
      <c r="OB2">
        <v>389</v>
      </c>
      <c r="OC2">
        <v>390</v>
      </c>
      <c r="OD2">
        <v>391</v>
      </c>
      <c r="OE2">
        <v>392</v>
      </c>
      <c r="OF2">
        <v>393</v>
      </c>
      <c r="OG2">
        <v>394</v>
      </c>
      <c r="OH2">
        <v>395</v>
      </c>
      <c r="OI2">
        <v>396</v>
      </c>
      <c r="OJ2">
        <v>397</v>
      </c>
      <c r="OK2">
        <v>398</v>
      </c>
      <c r="OL2">
        <v>399</v>
      </c>
      <c r="OM2">
        <v>400</v>
      </c>
      <c r="ON2">
        <v>401</v>
      </c>
      <c r="OO2">
        <v>402</v>
      </c>
      <c r="OP2">
        <v>403</v>
      </c>
      <c r="OQ2">
        <v>404</v>
      </c>
      <c r="OR2">
        <v>405</v>
      </c>
      <c r="OS2">
        <v>406</v>
      </c>
      <c r="OT2">
        <v>407</v>
      </c>
      <c r="OU2">
        <v>408</v>
      </c>
      <c r="OV2">
        <v>409</v>
      </c>
      <c r="OW2">
        <v>410</v>
      </c>
      <c r="OX2">
        <v>411</v>
      </c>
      <c r="OY2">
        <v>412</v>
      </c>
    </row>
    <row r="3" spans="1:415" hidden="1"/>
    <row r="4" spans="1:415" s="1" customFormat="1" ht="60">
      <c r="D4" s="1" t="s">
        <v>81</v>
      </c>
      <c r="E4" s="1" t="s">
        <v>89</v>
      </c>
      <c r="F4" s="1" t="s">
        <v>87</v>
      </c>
      <c r="G4" s="1" t="s">
        <v>90</v>
      </c>
      <c r="H4" s="1" t="s">
        <v>92</v>
      </c>
      <c r="I4" s="1" t="s">
        <v>94</v>
      </c>
      <c r="J4" s="1" t="s">
        <v>96</v>
      </c>
      <c r="K4" s="1" t="s">
        <v>98</v>
      </c>
      <c r="L4" s="1" t="s">
        <v>100</v>
      </c>
      <c r="M4" s="1" t="s">
        <v>876</v>
      </c>
      <c r="N4" s="1" t="s">
        <v>102</v>
      </c>
      <c r="O4" s="1" t="s">
        <v>104</v>
      </c>
      <c r="P4" s="1" t="s">
        <v>838</v>
      </c>
      <c r="Q4" s="1" t="s">
        <v>850</v>
      </c>
      <c r="R4" s="1" t="s">
        <v>106</v>
      </c>
      <c r="S4" s="1" t="s">
        <v>841</v>
      </c>
      <c r="T4" s="1" t="s">
        <v>841</v>
      </c>
      <c r="U4" s="1" t="s">
        <v>108</v>
      </c>
      <c r="V4" s="1" t="s">
        <v>844</v>
      </c>
      <c r="W4" s="1" t="s">
        <v>110</v>
      </c>
      <c r="X4" s="1" t="s">
        <v>847</v>
      </c>
      <c r="Y4" s="1" t="s">
        <v>112</v>
      </c>
      <c r="Z4" s="1" t="s">
        <v>114</v>
      </c>
      <c r="AA4" s="1" t="s">
        <v>117</v>
      </c>
      <c r="AB4" s="1" t="s">
        <v>119</v>
      </c>
      <c r="AC4" s="1" t="s">
        <v>122</v>
      </c>
      <c r="AD4" s="1" t="s">
        <v>123</v>
      </c>
      <c r="AE4" s="1" t="s">
        <v>125</v>
      </c>
      <c r="AF4" s="1" t="s">
        <v>127</v>
      </c>
      <c r="AG4" s="1" t="s">
        <v>129</v>
      </c>
      <c r="AH4" s="1" t="s">
        <v>131</v>
      </c>
      <c r="AI4" s="1" t="s">
        <v>132</v>
      </c>
      <c r="AJ4" s="1" t="s">
        <v>134</v>
      </c>
      <c r="AK4" s="1" t="s">
        <v>136</v>
      </c>
      <c r="AL4" s="1" t="s">
        <v>851</v>
      </c>
      <c r="AM4" s="1" t="s">
        <v>139</v>
      </c>
      <c r="AN4" s="1" t="s">
        <v>141</v>
      </c>
      <c r="AO4" s="1" t="s">
        <v>143</v>
      </c>
      <c r="AP4" s="1" t="s">
        <v>145</v>
      </c>
      <c r="AQ4" s="1" t="s">
        <v>147</v>
      </c>
      <c r="AR4" s="1" t="s">
        <v>149</v>
      </c>
      <c r="AS4" s="1" t="s">
        <v>151</v>
      </c>
      <c r="AT4" s="1" t="s">
        <v>153</v>
      </c>
      <c r="AU4" s="1" t="s">
        <v>155</v>
      </c>
      <c r="AV4" s="1" t="s">
        <v>157</v>
      </c>
      <c r="AW4" s="1" t="s">
        <v>159</v>
      </c>
      <c r="AX4" s="1" t="s">
        <v>161</v>
      </c>
      <c r="AY4" s="1" t="s">
        <v>163</v>
      </c>
      <c r="AZ4" s="1" t="s">
        <v>165</v>
      </c>
      <c r="BA4" s="1" t="s">
        <v>165</v>
      </c>
      <c r="BB4" s="1" t="s">
        <v>165</v>
      </c>
      <c r="BC4" s="1" t="s">
        <v>165</v>
      </c>
      <c r="BD4" s="1" t="s">
        <v>165</v>
      </c>
      <c r="BE4" s="1" t="s">
        <v>171</v>
      </c>
      <c r="BF4" s="1" t="s">
        <v>173</v>
      </c>
      <c r="BG4" s="1" t="s">
        <v>175</v>
      </c>
      <c r="BH4" s="1" t="s">
        <v>177</v>
      </c>
      <c r="BI4" s="1" t="s">
        <v>179</v>
      </c>
      <c r="BJ4" s="1" t="s">
        <v>181</v>
      </c>
      <c r="BK4" s="1" t="s">
        <v>183</v>
      </c>
      <c r="BL4" s="1" t="s">
        <v>185</v>
      </c>
      <c r="BM4" s="1" t="s">
        <v>187</v>
      </c>
      <c r="BN4" s="1" t="s">
        <v>189</v>
      </c>
      <c r="BO4" s="1" t="s">
        <v>191</v>
      </c>
      <c r="BP4" s="1" t="s">
        <v>193</v>
      </c>
      <c r="BQ4" s="1" t="s">
        <v>195</v>
      </c>
      <c r="BR4" s="1" t="s">
        <v>852</v>
      </c>
      <c r="BS4" s="1" t="s">
        <v>853</v>
      </c>
      <c r="BT4" s="1" t="s">
        <v>199</v>
      </c>
      <c r="BU4" s="1" t="s">
        <v>201</v>
      </c>
      <c r="BV4" s="1" t="s">
        <v>203</v>
      </c>
      <c r="BW4" s="1" t="s">
        <v>205</v>
      </c>
      <c r="BX4" s="1" t="s">
        <v>207</v>
      </c>
      <c r="BY4" s="1" t="s">
        <v>209</v>
      </c>
      <c r="BZ4" s="1" t="s">
        <v>211</v>
      </c>
      <c r="CA4" s="1" t="s">
        <v>213</v>
      </c>
      <c r="CB4" s="1" t="s">
        <v>215</v>
      </c>
      <c r="CC4" s="1" t="s">
        <v>217</v>
      </c>
      <c r="CD4" s="1" t="s">
        <v>219</v>
      </c>
      <c r="CE4" s="1" t="s">
        <v>221</v>
      </c>
      <c r="CF4" s="1" t="s">
        <v>223</v>
      </c>
      <c r="CG4" s="1" t="s">
        <v>225</v>
      </c>
      <c r="CH4" s="1" t="s">
        <v>227</v>
      </c>
      <c r="CI4" s="1" t="s">
        <v>229</v>
      </c>
      <c r="CJ4" s="1" t="s">
        <v>231</v>
      </c>
      <c r="CK4" s="1" t="s">
        <v>233</v>
      </c>
      <c r="CL4" s="1" t="s">
        <v>235</v>
      </c>
      <c r="CM4" s="1" t="s">
        <v>237</v>
      </c>
      <c r="CN4" s="1" t="s">
        <v>239</v>
      </c>
      <c r="CO4" s="1" t="s">
        <v>241</v>
      </c>
      <c r="CP4" s="1" t="s">
        <v>243</v>
      </c>
      <c r="CQ4" s="1" t="s">
        <v>245</v>
      </c>
      <c r="CR4" s="1" t="s">
        <v>247</v>
      </c>
      <c r="CS4" s="1" t="s">
        <v>249</v>
      </c>
      <c r="CT4" s="1" t="s">
        <v>251</v>
      </c>
      <c r="CU4" s="1" t="s">
        <v>854</v>
      </c>
      <c r="CV4" s="1" t="s">
        <v>254</v>
      </c>
      <c r="CW4" s="1" t="s">
        <v>256</v>
      </c>
      <c r="CX4" s="5" t="s">
        <v>258</v>
      </c>
      <c r="CY4" s="1" t="s">
        <v>260</v>
      </c>
      <c r="CZ4" s="1" t="s">
        <v>262</v>
      </c>
      <c r="DA4" s="1" t="s">
        <v>264</v>
      </c>
      <c r="DB4" s="1" t="s">
        <v>266</v>
      </c>
      <c r="DC4" s="1" t="s">
        <v>268</v>
      </c>
      <c r="DD4" s="1" t="s">
        <v>270</v>
      </c>
      <c r="DE4" s="1" t="s">
        <v>272</v>
      </c>
      <c r="DF4" s="1" t="s">
        <v>274</v>
      </c>
      <c r="DG4" s="1" t="s">
        <v>276</v>
      </c>
      <c r="DH4" s="1" t="s">
        <v>278</v>
      </c>
      <c r="DI4" s="1" t="s">
        <v>280</v>
      </c>
      <c r="DJ4" s="1" t="s">
        <v>282</v>
      </c>
      <c r="DK4" s="1" t="s">
        <v>284</v>
      </c>
      <c r="DL4" s="1" t="s">
        <v>286</v>
      </c>
      <c r="DM4" s="1" t="s">
        <v>288</v>
      </c>
      <c r="DN4" s="1" t="s">
        <v>290</v>
      </c>
      <c r="DO4" s="1" t="s">
        <v>292</v>
      </c>
      <c r="DP4" s="1" t="s">
        <v>868</v>
      </c>
      <c r="DQ4" s="1" t="s">
        <v>294</v>
      </c>
      <c r="DR4" s="1" t="s">
        <v>296</v>
      </c>
      <c r="DS4" s="1" t="s">
        <v>298</v>
      </c>
      <c r="DT4" s="1" t="s">
        <v>300</v>
      </c>
      <c r="DU4" s="1" t="s">
        <v>302</v>
      </c>
      <c r="DV4" s="1" t="s">
        <v>304</v>
      </c>
      <c r="DW4" s="1" t="s">
        <v>306</v>
      </c>
      <c r="DX4" s="1" t="s">
        <v>308</v>
      </c>
      <c r="DY4" s="1" t="s">
        <v>310</v>
      </c>
      <c r="DZ4" s="1" t="s">
        <v>312</v>
      </c>
      <c r="EA4" s="1" t="s">
        <v>314</v>
      </c>
      <c r="EB4" s="1" t="s">
        <v>316</v>
      </c>
      <c r="EC4" s="1" t="s">
        <v>316</v>
      </c>
      <c r="ED4" s="1" t="s">
        <v>319</v>
      </c>
      <c r="EE4" s="1" t="s">
        <v>321</v>
      </c>
      <c r="EF4" s="1" t="s">
        <v>322</v>
      </c>
      <c r="EG4" s="1" t="s">
        <v>323</v>
      </c>
      <c r="EH4" s="1" t="s">
        <v>323</v>
      </c>
      <c r="EI4" s="1" t="s">
        <v>323</v>
      </c>
      <c r="EJ4" s="1" t="s">
        <v>327</v>
      </c>
      <c r="EK4" s="1" t="s">
        <v>329</v>
      </c>
      <c r="EL4" s="1" t="s">
        <v>331</v>
      </c>
      <c r="EM4" s="1" t="s">
        <v>333</v>
      </c>
      <c r="EN4" s="1" t="s">
        <v>869</v>
      </c>
      <c r="EO4" s="1" t="s">
        <v>335</v>
      </c>
      <c r="EP4" s="1" t="s">
        <v>337</v>
      </c>
      <c r="EQ4" s="1" t="s">
        <v>339</v>
      </c>
      <c r="ER4" s="1" t="s">
        <v>341</v>
      </c>
      <c r="ES4" s="1" t="s">
        <v>343</v>
      </c>
      <c r="ET4" s="1" t="s">
        <v>345</v>
      </c>
      <c r="EU4" s="1" t="s">
        <v>347</v>
      </c>
      <c r="EV4" s="1" t="s">
        <v>349</v>
      </c>
      <c r="EW4" s="1" t="s">
        <v>351</v>
      </c>
      <c r="EX4" s="1" t="s">
        <v>353</v>
      </c>
      <c r="EY4" s="1" t="s">
        <v>355</v>
      </c>
      <c r="EZ4" s="1" t="s">
        <v>357</v>
      </c>
      <c r="FA4" s="1" t="s">
        <v>359</v>
      </c>
      <c r="FB4" s="1" t="s">
        <v>361</v>
      </c>
      <c r="FC4" s="1" t="s">
        <v>364</v>
      </c>
      <c r="FD4" s="1" t="s">
        <v>363</v>
      </c>
      <c r="FE4" s="1" t="s">
        <v>363</v>
      </c>
      <c r="FF4" s="1" t="s">
        <v>363</v>
      </c>
      <c r="FG4" s="1" t="s">
        <v>369</v>
      </c>
      <c r="FH4" s="1" t="s">
        <v>363</v>
      </c>
      <c r="FI4" s="1" t="s">
        <v>363</v>
      </c>
      <c r="FJ4" s="1" t="s">
        <v>372</v>
      </c>
      <c r="FK4" s="1" t="s">
        <v>363</v>
      </c>
      <c r="FL4" s="1" t="s">
        <v>375</v>
      </c>
      <c r="FM4" s="1" t="s">
        <v>376</v>
      </c>
      <c r="FN4" s="1" t="s">
        <v>378</v>
      </c>
      <c r="FO4" s="1" t="s">
        <v>380</v>
      </c>
      <c r="FP4" s="1" t="s">
        <v>382</v>
      </c>
      <c r="FQ4" s="1" t="s">
        <v>384</v>
      </c>
      <c r="FR4" s="1" t="s">
        <v>386</v>
      </c>
      <c r="FS4" s="1" t="s">
        <v>386</v>
      </c>
      <c r="FT4" s="1" t="s">
        <v>389</v>
      </c>
      <c r="FU4" s="1" t="s">
        <v>391</v>
      </c>
      <c r="FV4" s="1" t="s">
        <v>393</v>
      </c>
      <c r="FW4" s="1" t="s">
        <v>395</v>
      </c>
      <c r="FX4" s="1" t="s">
        <v>397</v>
      </c>
      <c r="FY4" s="1" t="s">
        <v>399</v>
      </c>
      <c r="FZ4" s="1" t="s">
        <v>401</v>
      </c>
      <c r="GA4" s="1" t="s">
        <v>403</v>
      </c>
      <c r="GB4" s="1" t="s">
        <v>405</v>
      </c>
      <c r="GC4" s="1" t="s">
        <v>407</v>
      </c>
      <c r="GD4" s="1" t="s">
        <v>870</v>
      </c>
      <c r="GE4" s="1" t="s">
        <v>870</v>
      </c>
      <c r="GF4" s="1" t="s">
        <v>409</v>
      </c>
      <c r="GG4" s="1" t="s">
        <v>411</v>
      </c>
      <c r="GH4" s="1" t="s">
        <v>413</v>
      </c>
      <c r="GI4" s="1" t="s">
        <v>415</v>
      </c>
      <c r="GJ4" s="1" t="s">
        <v>417</v>
      </c>
      <c r="GK4" s="1" t="s">
        <v>419</v>
      </c>
      <c r="GL4" s="1" t="s">
        <v>421</v>
      </c>
      <c r="GM4" s="1" t="s">
        <v>849</v>
      </c>
      <c r="GN4" s="1" t="s">
        <v>424</v>
      </c>
      <c r="GO4" s="1" t="s">
        <v>426</v>
      </c>
      <c r="GP4" s="1" t="s">
        <v>428</v>
      </c>
      <c r="GQ4" s="1" t="s">
        <v>430</v>
      </c>
      <c r="GR4" s="1" t="s">
        <v>432</v>
      </c>
      <c r="GS4" s="1" t="s">
        <v>434</v>
      </c>
      <c r="GT4" s="1" t="s">
        <v>436</v>
      </c>
      <c r="GU4" s="1" t="s">
        <v>438</v>
      </c>
      <c r="GV4" s="1" t="s">
        <v>440</v>
      </c>
      <c r="GW4" s="1" t="s">
        <v>442</v>
      </c>
      <c r="GX4" s="1" t="s">
        <v>444</v>
      </c>
      <c r="GY4" s="1" t="s">
        <v>446</v>
      </c>
      <c r="GZ4" s="1" t="s">
        <v>448</v>
      </c>
      <c r="HA4" s="1" t="s">
        <v>450</v>
      </c>
      <c r="HB4" s="1" t="s">
        <v>452</v>
      </c>
      <c r="HC4" s="1" t="s">
        <v>454</v>
      </c>
      <c r="HD4" s="1" t="s">
        <v>456</v>
      </c>
      <c r="HE4" s="1" t="s">
        <v>458</v>
      </c>
      <c r="HF4" s="1" t="s">
        <v>460</v>
      </c>
      <c r="HG4" s="1" t="s">
        <v>462</v>
      </c>
      <c r="HH4" s="1" t="s">
        <v>464</v>
      </c>
      <c r="HI4" s="1" t="s">
        <v>466</v>
      </c>
      <c r="HJ4" s="1" t="s">
        <v>468</v>
      </c>
      <c r="HK4" s="1" t="s">
        <v>470</v>
      </c>
      <c r="HL4" s="1" t="s">
        <v>472</v>
      </c>
      <c r="HM4" s="1" t="s">
        <v>474</v>
      </c>
      <c r="HN4" s="1" t="s">
        <v>476</v>
      </c>
      <c r="HO4" s="1" t="s">
        <v>478</v>
      </c>
      <c r="HP4" s="1" t="s">
        <v>480</v>
      </c>
      <c r="HQ4" s="1" t="s">
        <v>482</v>
      </c>
      <c r="HR4" s="1" t="s">
        <v>484</v>
      </c>
      <c r="HS4" s="1" t="s">
        <v>486</v>
      </c>
      <c r="HT4" s="1" t="s">
        <v>871</v>
      </c>
      <c r="HU4" s="1" t="s">
        <v>872</v>
      </c>
      <c r="HV4" s="1" t="s">
        <v>488</v>
      </c>
      <c r="HW4" s="1" t="s">
        <v>490</v>
      </c>
      <c r="HX4" s="1" t="s">
        <v>492</v>
      </c>
      <c r="HY4" s="1" t="s">
        <v>494</v>
      </c>
      <c r="HZ4" s="1" t="s">
        <v>496</v>
      </c>
      <c r="IA4" s="1" t="s">
        <v>498</v>
      </c>
      <c r="IB4" s="1" t="s">
        <v>500</v>
      </c>
      <c r="IC4" s="1" t="s">
        <v>502</v>
      </c>
      <c r="ID4" s="1" t="s">
        <v>503</v>
      </c>
      <c r="IE4" s="1" t="s">
        <v>504</v>
      </c>
      <c r="IF4" s="1" t="s">
        <v>505</v>
      </c>
      <c r="IG4" s="1" t="s">
        <v>506</v>
      </c>
      <c r="IH4" s="1" t="s">
        <v>507</v>
      </c>
      <c r="II4" s="1" t="s">
        <v>508</v>
      </c>
      <c r="IJ4" s="1" t="s">
        <v>509</v>
      </c>
      <c r="IK4" s="1" t="s">
        <v>510</v>
      </c>
      <c r="IL4" s="1" t="s">
        <v>511</v>
      </c>
      <c r="IM4" s="1" t="s">
        <v>512</v>
      </c>
      <c r="IN4" s="1" t="s">
        <v>513</v>
      </c>
      <c r="IO4" s="1" t="s">
        <v>855</v>
      </c>
      <c r="IP4" s="1" t="s">
        <v>514</v>
      </c>
      <c r="IQ4" s="1" t="s">
        <v>515</v>
      </c>
      <c r="IR4" s="1" t="s">
        <v>532</v>
      </c>
      <c r="IS4" s="1" t="s">
        <v>534</v>
      </c>
      <c r="IT4" s="1" t="s">
        <v>536</v>
      </c>
      <c r="IU4" s="1" t="s">
        <v>538</v>
      </c>
      <c r="IV4" s="1" t="s">
        <v>540</v>
      </c>
      <c r="IW4" s="1" t="s">
        <v>542</v>
      </c>
      <c r="IX4" s="1" t="s">
        <v>544</v>
      </c>
      <c r="IY4" s="1" t="s">
        <v>546</v>
      </c>
      <c r="IZ4" s="1" t="s">
        <v>548</v>
      </c>
      <c r="JA4" s="1" t="s">
        <v>550</v>
      </c>
      <c r="JB4" s="1" t="s">
        <v>552</v>
      </c>
      <c r="JC4" s="1" t="s">
        <v>554</v>
      </c>
      <c r="JD4" s="1" t="s">
        <v>556</v>
      </c>
      <c r="JE4" s="1" t="s">
        <v>558</v>
      </c>
      <c r="JF4" s="1" t="s">
        <v>560</v>
      </c>
      <c r="JG4" s="1" t="s">
        <v>562</v>
      </c>
      <c r="JH4" s="1" t="s">
        <v>564</v>
      </c>
      <c r="JI4" s="1" t="s">
        <v>566</v>
      </c>
      <c r="JJ4" s="1" t="s">
        <v>568</v>
      </c>
      <c r="JK4" s="1" t="s">
        <v>570</v>
      </c>
      <c r="JL4" s="1" t="s">
        <v>572</v>
      </c>
      <c r="JM4" s="1" t="s">
        <v>574</v>
      </c>
      <c r="JN4" s="1" t="s">
        <v>576</v>
      </c>
      <c r="JO4" s="1" t="s">
        <v>578</v>
      </c>
      <c r="JP4" s="1" t="s">
        <v>580</v>
      </c>
      <c r="JQ4" s="1" t="s">
        <v>582</v>
      </c>
      <c r="JR4" s="1" t="s">
        <v>584</v>
      </c>
      <c r="JS4" s="1" t="s">
        <v>586</v>
      </c>
      <c r="JT4" s="1" t="s">
        <v>588</v>
      </c>
      <c r="JU4" s="1" t="s">
        <v>856</v>
      </c>
      <c r="JV4" s="1" t="s">
        <v>591</v>
      </c>
      <c r="JW4" s="1" t="s">
        <v>593</v>
      </c>
      <c r="JX4" s="1" t="s">
        <v>595</v>
      </c>
      <c r="JY4" s="1" t="s">
        <v>597</v>
      </c>
      <c r="JZ4" s="1" t="s">
        <v>599</v>
      </c>
      <c r="KA4" s="1" t="s">
        <v>601</v>
      </c>
      <c r="KB4" s="1" t="s">
        <v>603</v>
      </c>
      <c r="KC4" s="1" t="s">
        <v>605</v>
      </c>
      <c r="KD4" s="1" t="s">
        <v>607</v>
      </c>
      <c r="KE4" s="1" t="s">
        <v>609</v>
      </c>
      <c r="KF4" s="1" t="s">
        <v>611</v>
      </c>
      <c r="KG4" s="1" t="s">
        <v>613</v>
      </c>
      <c r="KH4" s="1" t="s">
        <v>615</v>
      </c>
      <c r="KI4" s="1" t="s">
        <v>617</v>
      </c>
      <c r="KJ4" s="1" t="s">
        <v>619</v>
      </c>
      <c r="KK4" s="1" t="s">
        <v>857</v>
      </c>
      <c r="KL4" s="1" t="s">
        <v>622</v>
      </c>
      <c r="KM4" s="1" t="s">
        <v>624</v>
      </c>
      <c r="KN4" s="1" t="s">
        <v>873</v>
      </c>
      <c r="KO4" s="1" t="s">
        <v>626</v>
      </c>
      <c r="KP4" s="1" t="s">
        <v>628</v>
      </c>
      <c r="KQ4" s="1" t="s">
        <v>630</v>
      </c>
      <c r="KR4" s="1" t="s">
        <v>632</v>
      </c>
      <c r="KS4" s="1" t="s">
        <v>634</v>
      </c>
      <c r="KT4" s="1" t="s">
        <v>636</v>
      </c>
      <c r="KU4" s="1" t="s">
        <v>858</v>
      </c>
      <c r="KV4" s="1" t="s">
        <v>639</v>
      </c>
      <c r="KW4" s="1" t="s">
        <v>641</v>
      </c>
      <c r="KX4" s="1" t="s">
        <v>643</v>
      </c>
      <c r="KY4" s="1" t="s">
        <v>645</v>
      </c>
      <c r="KZ4" s="1" t="s">
        <v>645</v>
      </c>
      <c r="LA4" s="1" t="s">
        <v>648</v>
      </c>
      <c r="LB4" s="1" t="s">
        <v>650</v>
      </c>
      <c r="LC4" s="1" t="s">
        <v>652</v>
      </c>
      <c r="LD4" s="1" t="s">
        <v>654</v>
      </c>
      <c r="LE4" s="1" t="s">
        <v>656</v>
      </c>
      <c r="LF4" s="1" t="s">
        <v>658</v>
      </c>
      <c r="LG4" s="1" t="s">
        <v>660</v>
      </c>
      <c r="LH4" s="1" t="s">
        <v>662</v>
      </c>
      <c r="LI4" s="1" t="s">
        <v>664</v>
      </c>
      <c r="LJ4" s="1" t="s">
        <v>665</v>
      </c>
      <c r="LK4" s="1" t="s">
        <v>667</v>
      </c>
      <c r="LL4" s="1" t="s">
        <v>669</v>
      </c>
      <c r="LM4" s="1" t="s">
        <v>859</v>
      </c>
      <c r="LN4" s="1" t="s">
        <v>672</v>
      </c>
      <c r="LO4" s="1" t="s">
        <v>674</v>
      </c>
      <c r="LP4" s="1" t="s">
        <v>676</v>
      </c>
      <c r="LQ4" s="1" t="s">
        <v>678</v>
      </c>
      <c r="LR4" s="1" t="s">
        <v>680</v>
      </c>
      <c r="LS4" s="1" t="s">
        <v>682</v>
      </c>
      <c r="LT4" s="1" t="s">
        <v>684</v>
      </c>
      <c r="LU4" s="1" t="s">
        <v>687</v>
      </c>
      <c r="LV4" s="1" t="s">
        <v>686</v>
      </c>
      <c r="LW4" s="1" t="s">
        <v>686</v>
      </c>
      <c r="LX4" s="1" t="s">
        <v>691</v>
      </c>
      <c r="LY4" s="1" t="s">
        <v>693</v>
      </c>
      <c r="LZ4" s="1" t="s">
        <v>695</v>
      </c>
      <c r="MA4" s="1" t="s">
        <v>697</v>
      </c>
      <c r="MB4" s="1" t="s">
        <v>699</v>
      </c>
      <c r="MC4" s="1" t="s">
        <v>701</v>
      </c>
      <c r="MD4" s="1" t="s">
        <v>703</v>
      </c>
      <c r="ME4" s="1" t="s">
        <v>705</v>
      </c>
      <c r="MF4" s="1" t="s">
        <v>707</v>
      </c>
      <c r="MG4" s="1" t="s">
        <v>709</v>
      </c>
      <c r="MH4" s="1" t="s">
        <v>711</v>
      </c>
      <c r="MI4" s="1" t="s">
        <v>713</v>
      </c>
      <c r="MJ4" s="1" t="s">
        <v>715</v>
      </c>
      <c r="MK4" s="1" t="s">
        <v>717</v>
      </c>
      <c r="ML4" s="1" t="s">
        <v>874</v>
      </c>
      <c r="MM4" s="1" t="s">
        <v>719</v>
      </c>
      <c r="MN4" s="1" t="s">
        <v>721</v>
      </c>
      <c r="MO4" s="1" t="s">
        <v>723</v>
      </c>
      <c r="MP4" s="1" t="s">
        <v>725</v>
      </c>
      <c r="MQ4" s="1" t="s">
        <v>727</v>
      </c>
      <c r="MR4" s="1" t="s">
        <v>729</v>
      </c>
      <c r="MS4" s="1" t="s">
        <v>731</v>
      </c>
      <c r="MT4" s="1" t="s">
        <v>733</v>
      </c>
      <c r="MU4" s="1" t="s">
        <v>735</v>
      </c>
      <c r="MV4" s="1" t="s">
        <v>737</v>
      </c>
      <c r="MW4" s="1" t="s">
        <v>739</v>
      </c>
      <c r="MX4" s="1" t="s">
        <v>740</v>
      </c>
      <c r="MY4" s="1" t="s">
        <v>742</v>
      </c>
      <c r="MZ4" s="1" t="s">
        <v>743</v>
      </c>
      <c r="NA4" s="1" t="s">
        <v>860</v>
      </c>
      <c r="NB4" s="1" t="s">
        <v>746</v>
      </c>
      <c r="NC4" s="1" t="s">
        <v>748</v>
      </c>
      <c r="ND4" s="1" t="s">
        <v>750</v>
      </c>
      <c r="NE4" s="1" t="s">
        <v>752</v>
      </c>
      <c r="NF4" s="1" t="s">
        <v>754</v>
      </c>
      <c r="NG4" s="1" t="s">
        <v>756</v>
      </c>
      <c r="NH4" s="1" t="s">
        <v>758</v>
      </c>
      <c r="NI4" s="1" t="s">
        <v>760</v>
      </c>
      <c r="NJ4" s="1" t="s">
        <v>762</v>
      </c>
      <c r="NK4" s="1" t="s">
        <v>764</v>
      </c>
      <c r="NL4" s="1" t="s">
        <v>766</v>
      </c>
      <c r="NM4" s="1" t="s">
        <v>768</v>
      </c>
      <c r="NN4" s="1" t="s">
        <v>770</v>
      </c>
      <c r="NO4" s="1" t="s">
        <v>772</v>
      </c>
      <c r="NP4" s="1" t="s">
        <v>774</v>
      </c>
      <c r="NQ4" s="1" t="s">
        <v>875</v>
      </c>
      <c r="NR4" s="1" t="s">
        <v>777</v>
      </c>
      <c r="NS4" s="1" t="s">
        <v>779</v>
      </c>
      <c r="NT4" s="1" t="s">
        <v>781</v>
      </c>
      <c r="NU4" s="1" t="s">
        <v>783</v>
      </c>
      <c r="NV4" s="1" t="s">
        <v>861</v>
      </c>
      <c r="NW4" s="1" t="s">
        <v>786</v>
      </c>
      <c r="NX4" s="1" t="s">
        <v>788</v>
      </c>
      <c r="NY4" s="1" t="s">
        <v>790</v>
      </c>
      <c r="NZ4" s="1" t="s">
        <v>792</v>
      </c>
      <c r="OA4" s="1" t="s">
        <v>794</v>
      </c>
      <c r="OB4" s="1" t="s">
        <v>796</v>
      </c>
      <c r="OC4" s="1" t="s">
        <v>798</v>
      </c>
      <c r="OD4" s="1" t="s">
        <v>800</v>
      </c>
      <c r="OE4" s="1" t="s">
        <v>862</v>
      </c>
      <c r="OF4" s="1" t="s">
        <v>803</v>
      </c>
      <c r="OG4" s="1" t="s">
        <v>805</v>
      </c>
      <c r="OH4" s="1" t="s">
        <v>807</v>
      </c>
      <c r="OI4" s="1" t="s">
        <v>809</v>
      </c>
      <c r="OJ4" s="1" t="s">
        <v>811</v>
      </c>
      <c r="OK4" s="1" t="s">
        <v>813</v>
      </c>
      <c r="OL4" s="1" t="s">
        <v>815</v>
      </c>
      <c r="OM4" s="1" t="s">
        <v>863</v>
      </c>
      <c r="ON4" s="1" t="s">
        <v>818</v>
      </c>
      <c r="OO4" s="1" t="s">
        <v>820</v>
      </c>
      <c r="OP4" s="1" t="s">
        <v>822</v>
      </c>
      <c r="OQ4" s="1" t="s">
        <v>824</v>
      </c>
      <c r="OR4" s="1" t="s">
        <v>826</v>
      </c>
      <c r="OS4" s="1" t="s">
        <v>864</v>
      </c>
      <c r="OT4" s="1" t="s">
        <v>865</v>
      </c>
      <c r="OU4" s="1" t="s">
        <v>830</v>
      </c>
      <c r="OV4" s="1" t="s">
        <v>831</v>
      </c>
      <c r="OW4" s="1" t="s">
        <v>833</v>
      </c>
      <c r="OX4" s="1" t="s">
        <v>866</v>
      </c>
    </row>
    <row r="5" spans="1:415" s="39" customFormat="1">
      <c r="D5" s="40"/>
      <c r="E5" s="40"/>
      <c r="GM5" s="48"/>
      <c r="GN5" s="48"/>
      <c r="GO5" s="48"/>
      <c r="GP5" s="48"/>
      <c r="GQ5" s="48"/>
      <c r="GR5" s="48"/>
      <c r="KB5" s="39" t="s">
        <v>604</v>
      </c>
      <c r="MW5" s="39" t="s">
        <v>741</v>
      </c>
    </row>
    <row r="6" spans="1:415" s="43" customFormat="1">
      <c r="A6" s="42" t="s">
        <v>0</v>
      </c>
      <c r="D6" s="44" t="s">
        <v>848</v>
      </c>
      <c r="E6" s="44" t="s">
        <v>836</v>
      </c>
      <c r="F6" s="45" t="s">
        <v>88</v>
      </c>
      <c r="G6" s="43" t="s">
        <v>91</v>
      </c>
      <c r="H6" s="43" t="s">
        <v>93</v>
      </c>
      <c r="I6" s="43" t="s">
        <v>95</v>
      </c>
      <c r="J6" s="43" t="s">
        <v>97</v>
      </c>
      <c r="K6" s="43" t="s">
        <v>99</v>
      </c>
      <c r="L6" s="43" t="s">
        <v>101</v>
      </c>
      <c r="M6" s="43" t="s">
        <v>837</v>
      </c>
      <c r="N6" s="43" t="s">
        <v>103</v>
      </c>
      <c r="O6" s="43" t="s">
        <v>105</v>
      </c>
      <c r="P6" s="43" t="s">
        <v>839</v>
      </c>
      <c r="Q6" s="43" t="s">
        <v>840</v>
      </c>
      <c r="R6" s="43" t="s">
        <v>107</v>
      </c>
      <c r="S6" s="43" t="s">
        <v>842</v>
      </c>
      <c r="T6" s="43" t="s">
        <v>843</v>
      </c>
      <c r="U6" s="43" t="s">
        <v>109</v>
      </c>
      <c r="V6" s="43" t="s">
        <v>845</v>
      </c>
      <c r="W6" s="43" t="s">
        <v>111</v>
      </c>
      <c r="X6" s="43" t="s">
        <v>846</v>
      </c>
      <c r="Y6" s="43" t="s">
        <v>113</v>
      </c>
      <c r="Z6" s="43" t="s">
        <v>115</v>
      </c>
      <c r="AA6" s="43" t="s">
        <v>116</v>
      </c>
      <c r="AB6" s="43" t="s">
        <v>118</v>
      </c>
      <c r="AC6" s="43" t="s">
        <v>120</v>
      </c>
      <c r="AD6" s="43" t="s">
        <v>121</v>
      </c>
      <c r="AE6" s="43" t="s">
        <v>124</v>
      </c>
      <c r="AF6" s="43" t="s">
        <v>126</v>
      </c>
      <c r="AG6" s="43" t="s">
        <v>128</v>
      </c>
      <c r="AH6" s="43" t="s">
        <v>130</v>
      </c>
      <c r="AI6" s="43" t="s">
        <v>133</v>
      </c>
      <c r="AJ6" s="43" t="s">
        <v>135</v>
      </c>
      <c r="AK6" s="43" t="s">
        <v>137</v>
      </c>
      <c r="AL6" s="43" t="s">
        <v>138</v>
      </c>
      <c r="AM6" s="43" t="s">
        <v>140</v>
      </c>
      <c r="AN6" s="43" t="s">
        <v>142</v>
      </c>
      <c r="AO6" s="43" t="s">
        <v>144</v>
      </c>
      <c r="AP6" s="43" t="s">
        <v>146</v>
      </c>
      <c r="AQ6" s="43" t="s">
        <v>148</v>
      </c>
      <c r="AR6" s="43" t="s">
        <v>150</v>
      </c>
      <c r="AS6" s="43" t="s">
        <v>152</v>
      </c>
      <c r="AT6" s="43" t="s">
        <v>154</v>
      </c>
      <c r="AU6" s="43" t="s">
        <v>156</v>
      </c>
      <c r="AV6" s="43" t="s">
        <v>158</v>
      </c>
      <c r="AW6" s="43" t="s">
        <v>160</v>
      </c>
      <c r="AX6" s="43" t="s">
        <v>162</v>
      </c>
      <c r="AY6" s="43" t="s">
        <v>164</v>
      </c>
      <c r="AZ6" s="43" t="s">
        <v>166</v>
      </c>
      <c r="BA6" s="43" t="s">
        <v>167</v>
      </c>
      <c r="BB6" s="43" t="s">
        <v>168</v>
      </c>
      <c r="BC6" s="43" t="s">
        <v>169</v>
      </c>
      <c r="BD6" s="43" t="s">
        <v>170</v>
      </c>
      <c r="BE6" s="43" t="s">
        <v>172</v>
      </c>
      <c r="BF6" s="43" t="s">
        <v>174</v>
      </c>
      <c r="BG6" s="43" t="s">
        <v>176</v>
      </c>
      <c r="BH6" s="43" t="s">
        <v>178</v>
      </c>
      <c r="BI6" s="43" t="s">
        <v>180</v>
      </c>
      <c r="BJ6" s="43" t="s">
        <v>182</v>
      </c>
      <c r="BK6" s="43" t="s">
        <v>184</v>
      </c>
      <c r="BL6" s="43" t="s">
        <v>186</v>
      </c>
      <c r="BM6" s="43" t="s">
        <v>188</v>
      </c>
      <c r="BN6" s="43" t="s">
        <v>190</v>
      </c>
      <c r="BO6" s="43" t="s">
        <v>192</v>
      </c>
      <c r="BP6" s="43" t="s">
        <v>194</v>
      </c>
      <c r="BQ6" s="43" t="s">
        <v>196</v>
      </c>
      <c r="BR6" s="43" t="s">
        <v>197</v>
      </c>
      <c r="BS6" s="43" t="s">
        <v>198</v>
      </c>
      <c r="BT6" s="43" t="s">
        <v>200</v>
      </c>
      <c r="BU6" s="43" t="s">
        <v>202</v>
      </c>
      <c r="BV6" s="43" t="s">
        <v>204</v>
      </c>
      <c r="BW6" s="43" t="s">
        <v>206</v>
      </c>
      <c r="BX6" s="46" t="s">
        <v>208</v>
      </c>
      <c r="BY6" s="43" t="s">
        <v>210</v>
      </c>
      <c r="BZ6" s="43" t="s">
        <v>212</v>
      </c>
      <c r="CA6" s="43" t="s">
        <v>214</v>
      </c>
      <c r="CB6" s="43" t="s">
        <v>216</v>
      </c>
      <c r="CC6" s="43" t="s">
        <v>218</v>
      </c>
      <c r="CD6" s="43" t="s">
        <v>220</v>
      </c>
      <c r="CE6" s="43" t="s">
        <v>222</v>
      </c>
      <c r="CF6" s="43" t="s">
        <v>224</v>
      </c>
      <c r="CG6" s="43" t="s">
        <v>226</v>
      </c>
      <c r="CH6" s="43" t="s">
        <v>228</v>
      </c>
      <c r="CI6" s="43" t="s">
        <v>230</v>
      </c>
      <c r="CJ6" s="43" t="s">
        <v>232</v>
      </c>
      <c r="CK6" s="43" t="s">
        <v>234</v>
      </c>
      <c r="CL6" s="43" t="s">
        <v>236</v>
      </c>
      <c r="CM6" s="43" t="s">
        <v>238</v>
      </c>
      <c r="CN6" s="43" t="s">
        <v>240</v>
      </c>
      <c r="CO6" s="43" t="s">
        <v>242</v>
      </c>
      <c r="CP6" s="43" t="s">
        <v>244</v>
      </c>
      <c r="CQ6" s="43" t="s">
        <v>246</v>
      </c>
      <c r="CR6" s="43" t="s">
        <v>248</v>
      </c>
      <c r="CS6" s="43" t="s">
        <v>250</v>
      </c>
      <c r="CT6" s="43" t="s">
        <v>252</v>
      </c>
      <c r="CU6" s="43" t="s">
        <v>253</v>
      </c>
      <c r="CV6" s="43" t="s">
        <v>255</v>
      </c>
      <c r="CW6" s="43" t="s">
        <v>257</v>
      </c>
      <c r="CX6" s="43" t="s">
        <v>259</v>
      </c>
      <c r="CY6" s="43" t="s">
        <v>261</v>
      </c>
      <c r="CZ6" s="43" t="s">
        <v>263</v>
      </c>
      <c r="DA6" s="43" t="s">
        <v>265</v>
      </c>
      <c r="DB6" s="43" t="s">
        <v>267</v>
      </c>
      <c r="DC6" s="43" t="s">
        <v>269</v>
      </c>
      <c r="DD6" s="43" t="s">
        <v>271</v>
      </c>
      <c r="DE6" s="43" t="s">
        <v>273</v>
      </c>
      <c r="DF6" s="43" t="s">
        <v>275</v>
      </c>
      <c r="DG6" s="43" t="s">
        <v>277</v>
      </c>
      <c r="DH6" s="43" t="s">
        <v>279</v>
      </c>
      <c r="DI6" s="43" t="s">
        <v>281</v>
      </c>
      <c r="DJ6" s="43" t="s">
        <v>283</v>
      </c>
      <c r="DK6" s="43" t="s">
        <v>285</v>
      </c>
      <c r="DL6" s="43" t="s">
        <v>287</v>
      </c>
      <c r="DM6" s="43" t="s">
        <v>289</v>
      </c>
      <c r="DN6" s="43" t="s">
        <v>291</v>
      </c>
      <c r="DO6" s="43" t="s">
        <v>293</v>
      </c>
      <c r="DP6" s="43">
        <v>78549000</v>
      </c>
      <c r="DQ6" s="43" t="s">
        <v>295</v>
      </c>
      <c r="DR6" s="43" t="s">
        <v>297</v>
      </c>
      <c r="DS6" s="43" t="s">
        <v>299</v>
      </c>
      <c r="DT6" s="43" t="s">
        <v>301</v>
      </c>
      <c r="DU6" s="43" t="s">
        <v>303</v>
      </c>
      <c r="DV6" s="43" t="s">
        <v>305</v>
      </c>
      <c r="DW6" s="43" t="s">
        <v>307</v>
      </c>
      <c r="DX6" s="43" t="s">
        <v>309</v>
      </c>
      <c r="DY6" s="43" t="s">
        <v>311</v>
      </c>
      <c r="DZ6" s="43" t="s">
        <v>313</v>
      </c>
      <c r="EA6" s="43" t="s">
        <v>315</v>
      </c>
      <c r="EB6" s="43" t="s">
        <v>317</v>
      </c>
      <c r="EC6" s="43" t="s">
        <v>318</v>
      </c>
      <c r="ED6" s="43" t="s">
        <v>320</v>
      </c>
      <c r="EE6" s="43" t="s">
        <v>324</v>
      </c>
      <c r="EF6" s="43">
        <v>78544100</v>
      </c>
      <c r="EG6" s="43" t="s">
        <v>324</v>
      </c>
      <c r="EH6" s="43" t="s">
        <v>325</v>
      </c>
      <c r="EI6" s="43" t="s">
        <v>326</v>
      </c>
      <c r="EJ6" s="43" t="s">
        <v>328</v>
      </c>
      <c r="EK6" s="43" t="s">
        <v>330</v>
      </c>
      <c r="EL6" s="43" t="s">
        <v>332</v>
      </c>
      <c r="EM6" s="43" t="s">
        <v>334</v>
      </c>
      <c r="EN6" s="47">
        <v>88705000</v>
      </c>
      <c r="EO6" s="43" t="s">
        <v>336</v>
      </c>
      <c r="EP6" s="43" t="s">
        <v>338</v>
      </c>
      <c r="EQ6" s="43" t="s">
        <v>340</v>
      </c>
      <c r="ER6" s="43" t="s">
        <v>342</v>
      </c>
      <c r="ES6" s="43" t="s">
        <v>344</v>
      </c>
      <c r="ET6" s="43" t="s">
        <v>346</v>
      </c>
      <c r="EU6" s="43" t="s">
        <v>348</v>
      </c>
      <c r="EV6" s="43" t="s">
        <v>350</v>
      </c>
      <c r="EW6" s="43" t="s">
        <v>352</v>
      </c>
      <c r="EX6" s="43" t="s">
        <v>354</v>
      </c>
      <c r="EY6" s="43" t="s">
        <v>356</v>
      </c>
      <c r="EZ6" s="43" t="s">
        <v>358</v>
      </c>
      <c r="FA6" s="43" t="s">
        <v>360</v>
      </c>
      <c r="FB6" s="43" t="s">
        <v>362</v>
      </c>
      <c r="FC6" s="43">
        <v>7897100</v>
      </c>
      <c r="FD6" s="43" t="s">
        <v>365</v>
      </c>
      <c r="FE6" s="43" t="s">
        <v>366</v>
      </c>
      <c r="FF6" s="43" t="s">
        <v>367</v>
      </c>
      <c r="FG6" s="43" t="s">
        <v>368</v>
      </c>
      <c r="FH6" s="43" t="s">
        <v>370</v>
      </c>
      <c r="FI6" s="43" t="s">
        <v>371</v>
      </c>
      <c r="FJ6" s="43" t="s">
        <v>373</v>
      </c>
      <c r="FK6" s="43" t="s">
        <v>374</v>
      </c>
      <c r="FL6" s="43">
        <v>596581</v>
      </c>
      <c r="FM6" s="43" t="s">
        <v>377</v>
      </c>
      <c r="FN6" s="43" t="s">
        <v>379</v>
      </c>
      <c r="FO6" s="43" t="s">
        <v>381</v>
      </c>
      <c r="FP6" s="43" t="s">
        <v>383</v>
      </c>
      <c r="FQ6" s="43" t="s">
        <v>385</v>
      </c>
      <c r="FR6" s="43" t="s">
        <v>387</v>
      </c>
      <c r="FS6" s="43" t="s">
        <v>388</v>
      </c>
      <c r="FT6" s="43" t="s">
        <v>390</v>
      </c>
      <c r="FU6" s="43" t="s">
        <v>392</v>
      </c>
      <c r="FV6" s="43" t="s">
        <v>394</v>
      </c>
      <c r="FW6" s="43" t="s">
        <v>396</v>
      </c>
      <c r="FX6" s="43" t="s">
        <v>398</v>
      </c>
      <c r="FY6" s="43" t="s">
        <v>400</v>
      </c>
      <c r="FZ6" s="43" t="s">
        <v>402</v>
      </c>
      <c r="GA6" s="43" t="s">
        <v>404</v>
      </c>
      <c r="GB6" s="43" t="s">
        <v>406</v>
      </c>
      <c r="GC6" s="43" t="s">
        <v>408</v>
      </c>
      <c r="GD6" s="43">
        <v>138751000</v>
      </c>
      <c r="GE6" s="43">
        <v>78263000</v>
      </c>
      <c r="GF6" s="43" t="s">
        <v>410</v>
      </c>
      <c r="GG6" s="43" t="s">
        <v>412</v>
      </c>
      <c r="GH6" s="43" t="s">
        <v>414</v>
      </c>
      <c r="GI6" s="43" t="s">
        <v>416</v>
      </c>
      <c r="GJ6" s="43" t="s">
        <v>418</v>
      </c>
      <c r="GK6" s="43" t="s">
        <v>420</v>
      </c>
      <c r="GL6" s="43" t="s">
        <v>422</v>
      </c>
      <c r="GM6" s="43" t="s">
        <v>423</v>
      </c>
      <c r="GN6" s="43" t="s">
        <v>425</v>
      </c>
      <c r="GO6" s="43" t="s">
        <v>427</v>
      </c>
      <c r="GP6" s="43" t="s">
        <v>429</v>
      </c>
      <c r="GQ6" s="43" t="s">
        <v>431</v>
      </c>
      <c r="GR6" s="43" t="s">
        <v>433</v>
      </c>
      <c r="GS6" s="43" t="s">
        <v>435</v>
      </c>
      <c r="GT6" s="43" t="s">
        <v>437</v>
      </c>
      <c r="GU6" s="43" t="s">
        <v>439</v>
      </c>
      <c r="GV6" s="43" t="s">
        <v>441</v>
      </c>
      <c r="GW6" s="43" t="s">
        <v>443</v>
      </c>
      <c r="GX6" s="43" t="s">
        <v>445</v>
      </c>
      <c r="GY6" s="43" t="s">
        <v>447</v>
      </c>
      <c r="GZ6" s="43" t="s">
        <v>449</v>
      </c>
      <c r="HA6" s="43" t="s">
        <v>451</v>
      </c>
      <c r="HB6" s="43" t="s">
        <v>453</v>
      </c>
      <c r="HC6" s="43" t="s">
        <v>455</v>
      </c>
      <c r="HD6" s="43" t="s">
        <v>457</v>
      </c>
      <c r="HE6" s="43" t="s">
        <v>459</v>
      </c>
      <c r="HF6" s="43" t="s">
        <v>461</v>
      </c>
      <c r="HG6" s="43" t="s">
        <v>463</v>
      </c>
      <c r="HH6" s="43" t="s">
        <v>465</v>
      </c>
      <c r="HI6" s="43" t="s">
        <v>467</v>
      </c>
      <c r="HJ6" s="43" t="s">
        <v>469</v>
      </c>
      <c r="HK6" s="43" t="s">
        <v>471</v>
      </c>
      <c r="HL6" s="43" t="s">
        <v>473</v>
      </c>
      <c r="HM6" s="43" t="s">
        <v>475</v>
      </c>
      <c r="HN6" s="43" t="s">
        <v>477</v>
      </c>
      <c r="HO6" s="43" t="s">
        <v>479</v>
      </c>
      <c r="HP6" s="43" t="s">
        <v>481</v>
      </c>
      <c r="HQ6" s="43" t="s">
        <v>483</v>
      </c>
      <c r="HR6" s="43" t="s">
        <v>485</v>
      </c>
      <c r="HS6" s="43" t="s">
        <v>487</v>
      </c>
      <c r="HT6" s="43">
        <v>78210000</v>
      </c>
      <c r="HU6" s="43">
        <v>108513000</v>
      </c>
      <c r="HV6" s="43" t="s">
        <v>489</v>
      </c>
      <c r="HW6" s="43" t="s">
        <v>491</v>
      </c>
      <c r="HX6" s="43" t="s">
        <v>493</v>
      </c>
      <c r="HY6" s="43" t="s">
        <v>495</v>
      </c>
      <c r="HZ6" s="43" t="s">
        <v>497</v>
      </c>
      <c r="IA6" s="43" t="s">
        <v>499</v>
      </c>
      <c r="IB6" s="43" t="s">
        <v>501</v>
      </c>
      <c r="IC6" s="43" t="s">
        <v>516</v>
      </c>
      <c r="ID6" s="43" t="s">
        <v>517</v>
      </c>
      <c r="IE6" s="43" t="s">
        <v>518</v>
      </c>
      <c r="IF6" s="43" t="s">
        <v>519</v>
      </c>
      <c r="IG6" s="43" t="s">
        <v>520</v>
      </c>
      <c r="IH6" s="43" t="s">
        <v>521</v>
      </c>
      <c r="II6" s="43" t="s">
        <v>522</v>
      </c>
      <c r="IJ6" s="43" t="s">
        <v>523</v>
      </c>
      <c r="IK6" s="43" t="s">
        <v>524</v>
      </c>
      <c r="IL6" s="43" t="s">
        <v>525</v>
      </c>
      <c r="IM6" s="43" t="s">
        <v>526</v>
      </c>
      <c r="IN6" s="43" t="s">
        <v>527</v>
      </c>
      <c r="IO6" s="43" t="s">
        <v>528</v>
      </c>
      <c r="IP6" s="43" t="s">
        <v>529</v>
      </c>
      <c r="IQ6" s="43" t="s">
        <v>530</v>
      </c>
      <c r="IR6" s="43" t="s">
        <v>533</v>
      </c>
      <c r="IS6" s="43" t="s">
        <v>535</v>
      </c>
      <c r="IT6" s="43" t="s">
        <v>537</v>
      </c>
      <c r="IU6" s="43" t="s">
        <v>539</v>
      </c>
      <c r="IV6" s="43" t="s">
        <v>541</v>
      </c>
      <c r="IW6" s="43" t="s">
        <v>543</v>
      </c>
      <c r="IX6" s="43" t="s">
        <v>545</v>
      </c>
      <c r="IY6" s="43" t="s">
        <v>547</v>
      </c>
      <c r="IZ6" s="43" t="s">
        <v>549</v>
      </c>
      <c r="JA6" s="43" t="s">
        <v>551</v>
      </c>
      <c r="JB6" s="43" t="s">
        <v>553</v>
      </c>
      <c r="JC6" s="43" t="s">
        <v>555</v>
      </c>
      <c r="JD6" s="43" t="s">
        <v>557</v>
      </c>
      <c r="JE6" s="43" t="s">
        <v>559</v>
      </c>
      <c r="JF6" s="43" t="s">
        <v>561</v>
      </c>
      <c r="JG6" s="43" t="s">
        <v>563</v>
      </c>
      <c r="JH6" s="43" t="s">
        <v>565</v>
      </c>
      <c r="JI6" s="43" t="s">
        <v>567</v>
      </c>
      <c r="JJ6" s="43" t="s">
        <v>569</v>
      </c>
      <c r="JK6" s="43" t="s">
        <v>571</v>
      </c>
      <c r="JL6" s="43" t="s">
        <v>573</v>
      </c>
      <c r="JM6" s="43" t="s">
        <v>575</v>
      </c>
      <c r="JN6" s="43" t="s">
        <v>577</v>
      </c>
      <c r="JO6" s="43" t="s">
        <v>579</v>
      </c>
      <c r="JP6" s="43" t="s">
        <v>581</v>
      </c>
      <c r="JQ6" s="43" t="s">
        <v>583</v>
      </c>
      <c r="JR6" s="43" t="s">
        <v>585</v>
      </c>
      <c r="JS6" s="43" t="s">
        <v>587</v>
      </c>
      <c r="JT6" s="43" t="s">
        <v>589</v>
      </c>
      <c r="JU6" s="43" t="s">
        <v>590</v>
      </c>
      <c r="JV6" s="43" t="s">
        <v>592</v>
      </c>
      <c r="JW6" s="43" t="s">
        <v>594</v>
      </c>
      <c r="JX6" s="43" t="s">
        <v>596</v>
      </c>
      <c r="JY6" s="43" t="s">
        <v>598</v>
      </c>
      <c r="JZ6" s="43" t="s">
        <v>600</v>
      </c>
      <c r="KA6" s="43" t="s">
        <v>602</v>
      </c>
      <c r="KB6" s="43" t="s">
        <v>604</v>
      </c>
      <c r="KC6" s="43" t="s">
        <v>606</v>
      </c>
      <c r="KD6" s="43" t="s">
        <v>608</v>
      </c>
      <c r="KE6" s="43" t="s">
        <v>610</v>
      </c>
      <c r="KF6" s="43" t="s">
        <v>612</v>
      </c>
      <c r="KG6" s="43" t="s">
        <v>614</v>
      </c>
      <c r="KH6" s="43" t="s">
        <v>616</v>
      </c>
      <c r="KI6" s="43" t="s">
        <v>618</v>
      </c>
      <c r="KJ6" s="43" t="s">
        <v>620</v>
      </c>
      <c r="KK6" s="43" t="s">
        <v>621</v>
      </c>
      <c r="KL6" s="43" t="s">
        <v>623</v>
      </c>
      <c r="KM6" s="43" t="s">
        <v>625</v>
      </c>
      <c r="KN6" s="43">
        <v>38751000</v>
      </c>
      <c r="KO6" s="43" t="s">
        <v>627</v>
      </c>
      <c r="KP6" s="43" t="s">
        <v>629</v>
      </c>
      <c r="KQ6" s="43" t="s">
        <v>631</v>
      </c>
      <c r="KR6" s="43" t="s">
        <v>633</v>
      </c>
      <c r="KS6" s="43" t="s">
        <v>635</v>
      </c>
      <c r="KT6" s="43" t="s">
        <v>637</v>
      </c>
      <c r="KU6" s="43" t="s">
        <v>638</v>
      </c>
      <c r="KV6" s="43" t="s">
        <v>640</v>
      </c>
      <c r="KW6" s="43" t="s">
        <v>642</v>
      </c>
      <c r="KX6" s="43" t="s">
        <v>644</v>
      </c>
      <c r="KY6" s="43" t="s">
        <v>646</v>
      </c>
      <c r="KZ6" s="43" t="s">
        <v>647</v>
      </c>
      <c r="LA6" s="43" t="s">
        <v>649</v>
      </c>
      <c r="LB6" s="43" t="s">
        <v>651</v>
      </c>
      <c r="LC6" s="43" t="s">
        <v>653</v>
      </c>
      <c r="LD6" s="43" t="s">
        <v>655</v>
      </c>
      <c r="LE6" s="43" t="s">
        <v>657</v>
      </c>
      <c r="LF6" s="43" t="s">
        <v>659</v>
      </c>
      <c r="LG6" s="43" t="s">
        <v>661</v>
      </c>
      <c r="LH6" s="43" t="s">
        <v>663</v>
      </c>
      <c r="LI6" s="43" t="s">
        <v>666</v>
      </c>
      <c r="LJ6" s="43" t="s">
        <v>666</v>
      </c>
      <c r="LK6" s="43" t="s">
        <v>668</v>
      </c>
      <c r="LL6" s="43" t="s">
        <v>670</v>
      </c>
      <c r="LM6" s="43" t="s">
        <v>671</v>
      </c>
      <c r="LN6" s="43" t="s">
        <v>673</v>
      </c>
      <c r="LO6" s="43" t="s">
        <v>675</v>
      </c>
      <c r="LP6" s="43" t="s">
        <v>677</v>
      </c>
      <c r="LQ6" s="43" t="s">
        <v>679</v>
      </c>
      <c r="LR6" s="43" t="s">
        <v>681</v>
      </c>
      <c r="LS6" s="43" t="s">
        <v>683</v>
      </c>
      <c r="LT6" s="43" t="s">
        <v>685</v>
      </c>
      <c r="LU6" s="43" t="s">
        <v>688</v>
      </c>
      <c r="LV6" s="43" t="s">
        <v>689</v>
      </c>
      <c r="LW6" s="43" t="s">
        <v>690</v>
      </c>
      <c r="LX6" s="43" t="s">
        <v>692</v>
      </c>
      <c r="LY6" s="43" t="s">
        <v>694</v>
      </c>
      <c r="LZ6" s="43" t="s">
        <v>696</v>
      </c>
      <c r="MA6" s="43" t="s">
        <v>698</v>
      </c>
      <c r="MB6" s="43" t="s">
        <v>700</v>
      </c>
      <c r="MC6" s="43" t="s">
        <v>702</v>
      </c>
      <c r="MD6" s="43" t="s">
        <v>704</v>
      </c>
      <c r="ME6" s="43" t="s">
        <v>706</v>
      </c>
      <c r="MF6" s="43" t="s">
        <v>708</v>
      </c>
      <c r="MG6" s="43" t="s">
        <v>710</v>
      </c>
      <c r="MH6" s="43" t="s">
        <v>712</v>
      </c>
      <c r="MI6" s="43" t="s">
        <v>714</v>
      </c>
      <c r="MJ6" s="43" t="s">
        <v>716</v>
      </c>
      <c r="MK6" s="43" t="s">
        <v>718</v>
      </c>
      <c r="ML6" s="43">
        <v>78232000</v>
      </c>
      <c r="MM6" s="43" t="s">
        <v>720</v>
      </c>
      <c r="MN6" s="43" t="s">
        <v>722</v>
      </c>
      <c r="MO6" s="43" t="s">
        <v>724</v>
      </c>
      <c r="MP6" s="43" t="s">
        <v>726</v>
      </c>
      <c r="MQ6" s="43" t="s">
        <v>728</v>
      </c>
      <c r="MR6" s="43" t="s">
        <v>730</v>
      </c>
      <c r="MS6" s="43" t="s">
        <v>732</v>
      </c>
      <c r="MT6" s="43" t="s">
        <v>734</v>
      </c>
      <c r="MU6" s="43" t="s">
        <v>736</v>
      </c>
      <c r="MV6" s="43" t="s">
        <v>738</v>
      </c>
      <c r="MW6" s="43" t="s">
        <v>741</v>
      </c>
      <c r="MX6" s="43" t="s">
        <v>741</v>
      </c>
      <c r="MY6" s="43" t="s">
        <v>744</v>
      </c>
      <c r="MZ6" s="43" t="s">
        <v>744</v>
      </c>
      <c r="NA6" s="43" t="s">
        <v>745</v>
      </c>
      <c r="NB6" s="43" t="s">
        <v>747</v>
      </c>
      <c r="NC6" s="43" t="s">
        <v>749</v>
      </c>
      <c r="ND6" s="43" t="s">
        <v>751</v>
      </c>
      <c r="NE6" s="43" t="s">
        <v>753</v>
      </c>
      <c r="NF6" s="43" t="s">
        <v>755</v>
      </c>
      <c r="NG6" s="43" t="s">
        <v>757</v>
      </c>
      <c r="NH6" s="43" t="s">
        <v>759</v>
      </c>
      <c r="NI6" s="43" t="s">
        <v>761</v>
      </c>
      <c r="NJ6" s="43" t="s">
        <v>763</v>
      </c>
      <c r="NK6" s="43" t="s">
        <v>765</v>
      </c>
      <c r="NL6" s="43" t="s">
        <v>767</v>
      </c>
      <c r="NM6" s="43" t="s">
        <v>769</v>
      </c>
      <c r="NN6" s="43" t="s">
        <v>771</v>
      </c>
      <c r="NO6" s="43" t="s">
        <v>773</v>
      </c>
      <c r="NP6" s="43" t="s">
        <v>775</v>
      </c>
      <c r="NQ6" s="43" t="s">
        <v>776</v>
      </c>
      <c r="NR6" s="43" t="s">
        <v>778</v>
      </c>
      <c r="NS6" s="43" t="s">
        <v>780</v>
      </c>
      <c r="NT6" s="43" t="s">
        <v>782</v>
      </c>
      <c r="NU6" s="43" t="s">
        <v>784</v>
      </c>
      <c r="NV6" s="43" t="s">
        <v>785</v>
      </c>
      <c r="NW6" s="43" t="s">
        <v>787</v>
      </c>
      <c r="NX6" s="43" t="s">
        <v>789</v>
      </c>
      <c r="NY6" s="43" t="s">
        <v>791</v>
      </c>
      <c r="NZ6" s="43" t="s">
        <v>793</v>
      </c>
      <c r="OA6" s="43" t="s">
        <v>795</v>
      </c>
      <c r="OB6" s="43" t="s">
        <v>797</v>
      </c>
      <c r="OC6" s="43" t="s">
        <v>799</v>
      </c>
      <c r="OD6" s="43" t="s">
        <v>801</v>
      </c>
      <c r="OE6" s="43" t="s">
        <v>802</v>
      </c>
      <c r="OF6" s="43" t="s">
        <v>804</v>
      </c>
      <c r="OG6" s="43" t="s">
        <v>806</v>
      </c>
      <c r="OH6" s="43" t="s">
        <v>808</v>
      </c>
      <c r="OI6" s="43" t="s">
        <v>810</v>
      </c>
      <c r="OJ6" s="43" t="s">
        <v>812</v>
      </c>
      <c r="OK6" s="43" t="s">
        <v>814</v>
      </c>
      <c r="OL6" s="43" t="s">
        <v>816</v>
      </c>
      <c r="OM6" s="43" t="s">
        <v>817</v>
      </c>
      <c r="ON6" s="43" t="s">
        <v>819</v>
      </c>
      <c r="OO6" s="43" t="s">
        <v>821</v>
      </c>
      <c r="OP6" s="43" t="s">
        <v>823</v>
      </c>
      <c r="OQ6" s="43" t="s">
        <v>825</v>
      </c>
      <c r="OR6" s="43" t="s">
        <v>827</v>
      </c>
      <c r="OS6" s="43" t="s">
        <v>828</v>
      </c>
      <c r="OT6" s="43" t="s">
        <v>829</v>
      </c>
      <c r="OU6" s="43" t="s">
        <v>832</v>
      </c>
      <c r="OV6" s="43" t="s">
        <v>832</v>
      </c>
      <c r="OW6" s="43" t="s">
        <v>834</v>
      </c>
      <c r="OX6" s="43" t="s">
        <v>835</v>
      </c>
    </row>
    <row r="7" spans="1:415" s="39" customFormat="1">
      <c r="D7" s="40"/>
      <c r="E7" s="40"/>
    </row>
    <row r="8" spans="1:415" s="9" customFormat="1">
      <c r="A8" s="6" t="s">
        <v>1</v>
      </c>
      <c r="B8" s="7"/>
      <c r="C8" s="8"/>
      <c r="D8" s="9">
        <v>216601</v>
      </c>
      <c r="E8" s="9">
        <v>1333590</v>
      </c>
      <c r="F8" s="9">
        <v>403960</v>
      </c>
      <c r="G8" s="9">
        <v>217842</v>
      </c>
      <c r="H8" s="9">
        <v>704324</v>
      </c>
      <c r="I8" s="9">
        <v>888025</v>
      </c>
      <c r="J8" s="9">
        <v>1144174</v>
      </c>
      <c r="K8" s="9">
        <v>2238283</v>
      </c>
      <c r="L8" s="9">
        <v>324160</v>
      </c>
      <c r="M8" s="9">
        <v>560064</v>
      </c>
      <c r="N8" s="9">
        <v>420029</v>
      </c>
      <c r="O8" s="9">
        <v>935392</v>
      </c>
      <c r="P8" s="9">
        <v>1002436</v>
      </c>
      <c r="Q8" s="9">
        <v>44623</v>
      </c>
      <c r="R8" s="9">
        <v>189616</v>
      </c>
      <c r="S8" s="9">
        <v>56126</v>
      </c>
      <c r="T8" s="9">
        <v>284398</v>
      </c>
      <c r="U8" s="9">
        <v>309743</v>
      </c>
      <c r="V8" s="9">
        <v>1343933</v>
      </c>
      <c r="W8" s="9">
        <v>185133</v>
      </c>
      <c r="X8" s="9">
        <v>1980052</v>
      </c>
      <c r="Y8" s="9">
        <v>521107</v>
      </c>
      <c r="Z8" s="9">
        <v>167219</v>
      </c>
      <c r="AA8" s="9">
        <v>371526</v>
      </c>
      <c r="AB8" s="9">
        <v>121536</v>
      </c>
      <c r="AC8" s="9">
        <v>269308</v>
      </c>
      <c r="AD8" s="9">
        <v>653375</v>
      </c>
      <c r="AE8" s="9">
        <v>315115</v>
      </c>
      <c r="AF8" s="9">
        <v>635357</v>
      </c>
      <c r="AG8" s="9">
        <v>702525</v>
      </c>
      <c r="AH8" s="9">
        <v>460810</v>
      </c>
      <c r="AI8" s="9">
        <v>1422775</v>
      </c>
      <c r="AJ8" s="9">
        <v>10112825</v>
      </c>
      <c r="AK8" s="9">
        <v>16808174</v>
      </c>
      <c r="AL8" s="9">
        <v>2465267</v>
      </c>
      <c r="AM8" s="9">
        <v>814722</v>
      </c>
      <c r="AN8" s="9">
        <v>1587586</v>
      </c>
      <c r="AO8" s="9">
        <v>1694315</v>
      </c>
      <c r="AP8" s="9">
        <v>1656504</v>
      </c>
      <c r="AQ8" s="9">
        <v>1689117</v>
      </c>
      <c r="AR8" s="9">
        <v>1719234</v>
      </c>
      <c r="AS8" s="9">
        <v>1654967</v>
      </c>
      <c r="AT8" s="9">
        <v>1371342</v>
      </c>
      <c r="AU8" s="9">
        <v>1364103</v>
      </c>
      <c r="AV8" s="9">
        <v>1701922</v>
      </c>
      <c r="AW8" s="9">
        <v>1661378</v>
      </c>
      <c r="AX8" s="9">
        <v>1950118</v>
      </c>
      <c r="AY8" s="9">
        <v>150091</v>
      </c>
      <c r="AZ8" s="9">
        <v>645775</v>
      </c>
      <c r="BA8" s="9">
        <v>1257219</v>
      </c>
      <c r="BB8" s="9">
        <v>633265</v>
      </c>
      <c r="BC8" s="9">
        <v>1114995</v>
      </c>
      <c r="BD8" s="9">
        <v>1001683</v>
      </c>
      <c r="BE8" s="9">
        <v>63371</v>
      </c>
      <c r="BF8" s="9">
        <v>212342</v>
      </c>
      <c r="BG8" s="9">
        <v>4915732</v>
      </c>
      <c r="BH8" s="9">
        <v>6783008</v>
      </c>
      <c r="BI8" s="9">
        <v>113090</v>
      </c>
      <c r="BJ8" s="9">
        <v>592181</v>
      </c>
      <c r="BK8" s="9">
        <v>3434795</v>
      </c>
      <c r="BL8" s="9">
        <v>1372080</v>
      </c>
      <c r="BM8" s="9">
        <v>1097322</v>
      </c>
      <c r="BN8" s="9">
        <v>893596</v>
      </c>
      <c r="BO8" s="9">
        <v>2044579</v>
      </c>
      <c r="BP8" s="9">
        <v>1059990</v>
      </c>
      <c r="BQ8" s="9">
        <v>1208265</v>
      </c>
      <c r="BR8" s="9">
        <v>2499578</v>
      </c>
      <c r="BS8" s="9">
        <v>330746</v>
      </c>
      <c r="BT8" s="9">
        <v>407526</v>
      </c>
      <c r="BU8" s="9">
        <v>340687</v>
      </c>
      <c r="BV8" s="9">
        <v>1801236</v>
      </c>
      <c r="BW8" s="9">
        <v>1938859</v>
      </c>
      <c r="BX8" s="9">
        <v>1285993</v>
      </c>
      <c r="BY8" s="9">
        <v>572581</v>
      </c>
      <c r="BZ8" s="9">
        <v>1698413</v>
      </c>
      <c r="CA8" s="9">
        <v>709220</v>
      </c>
      <c r="CB8" s="9">
        <v>1446222</v>
      </c>
      <c r="CC8" s="9">
        <v>2960554</v>
      </c>
      <c r="CD8" s="9">
        <v>2238806</v>
      </c>
      <c r="CE8" s="9">
        <v>3110811</v>
      </c>
      <c r="CF8" s="9">
        <v>2547243</v>
      </c>
      <c r="CG8" s="9">
        <v>2891354</v>
      </c>
      <c r="CH8" s="9">
        <v>2284870</v>
      </c>
      <c r="CI8" s="9">
        <v>3360822</v>
      </c>
      <c r="CJ8" s="9">
        <v>2836786</v>
      </c>
      <c r="CK8" s="9">
        <v>2732636</v>
      </c>
      <c r="CL8" s="9">
        <v>2556786</v>
      </c>
      <c r="CM8" s="9">
        <v>2418175</v>
      </c>
      <c r="CN8" s="9">
        <v>2447023</v>
      </c>
      <c r="CO8" s="9">
        <v>2492906</v>
      </c>
      <c r="CP8" s="9">
        <v>909747</v>
      </c>
      <c r="CQ8" s="9">
        <v>1554831</v>
      </c>
      <c r="CR8" s="9">
        <v>5889097</v>
      </c>
      <c r="CS8" s="9">
        <v>313573</v>
      </c>
      <c r="CT8" s="9">
        <v>667586</v>
      </c>
      <c r="CU8" s="9">
        <v>999598</v>
      </c>
      <c r="CV8" s="9">
        <v>1053204</v>
      </c>
      <c r="CW8" s="9">
        <v>951217</v>
      </c>
      <c r="CX8" s="9">
        <v>624043</v>
      </c>
      <c r="CY8" s="9">
        <v>2097419</v>
      </c>
      <c r="CZ8" s="9">
        <v>517371</v>
      </c>
      <c r="DA8" s="9">
        <v>1475058</v>
      </c>
      <c r="DB8" s="9">
        <v>1231076</v>
      </c>
      <c r="DC8" s="9">
        <v>1614101</v>
      </c>
      <c r="DD8" s="9">
        <v>128882</v>
      </c>
      <c r="DE8" s="9">
        <v>1296888</v>
      </c>
      <c r="DF8" s="9">
        <v>1219639</v>
      </c>
      <c r="DG8" s="9">
        <v>508396</v>
      </c>
      <c r="DH8" s="9">
        <v>247062</v>
      </c>
      <c r="DI8" s="9">
        <v>1226843</v>
      </c>
      <c r="DJ8" s="9">
        <v>452915</v>
      </c>
      <c r="DK8" s="9">
        <v>220743</v>
      </c>
      <c r="DL8" s="9">
        <v>2899483</v>
      </c>
      <c r="DM8" s="9">
        <v>1924745</v>
      </c>
      <c r="DN8" s="9">
        <v>804328</v>
      </c>
      <c r="DO8" s="9">
        <v>2597635</v>
      </c>
      <c r="DP8" s="9">
        <v>2432864</v>
      </c>
      <c r="DQ8" s="9">
        <v>1348740</v>
      </c>
      <c r="DR8" s="9">
        <v>967317</v>
      </c>
      <c r="DS8" s="9">
        <v>577765</v>
      </c>
      <c r="DT8" s="9">
        <v>951108</v>
      </c>
      <c r="DU8" s="9">
        <v>380349</v>
      </c>
      <c r="DV8" s="9">
        <v>795973</v>
      </c>
      <c r="DW8" s="9">
        <v>524401</v>
      </c>
      <c r="DX8" s="9">
        <v>389491</v>
      </c>
      <c r="DY8" s="9">
        <v>533259</v>
      </c>
      <c r="DZ8" s="9">
        <v>459627</v>
      </c>
      <c r="EA8" s="9">
        <v>871445</v>
      </c>
      <c r="EB8" s="9">
        <v>181548</v>
      </c>
      <c r="EC8" s="9">
        <v>638268</v>
      </c>
      <c r="ED8" s="9">
        <v>263577</v>
      </c>
      <c r="EE8" s="9">
        <v>811444</v>
      </c>
      <c r="EF8" s="9">
        <v>1235945</v>
      </c>
      <c r="EG8" s="9">
        <v>2146109</v>
      </c>
      <c r="EH8" s="9">
        <v>1016368</v>
      </c>
      <c r="EI8" s="9">
        <v>782540</v>
      </c>
      <c r="EJ8" s="9">
        <v>620037</v>
      </c>
      <c r="EK8" s="9">
        <v>1780832</v>
      </c>
      <c r="EL8" s="9">
        <v>779488</v>
      </c>
      <c r="EM8" s="9">
        <v>197645</v>
      </c>
      <c r="EN8" s="41">
        <v>918106</v>
      </c>
      <c r="EO8" s="9">
        <v>653515</v>
      </c>
      <c r="EP8" s="9">
        <v>802888</v>
      </c>
      <c r="EQ8" s="9">
        <v>353355</v>
      </c>
      <c r="ER8" s="9">
        <v>858988</v>
      </c>
      <c r="ES8" s="9">
        <v>761327</v>
      </c>
      <c r="ET8" s="9">
        <v>507173</v>
      </c>
      <c r="EU8" s="9">
        <v>355513</v>
      </c>
      <c r="EV8" s="9">
        <v>1626029</v>
      </c>
      <c r="EW8" s="9">
        <v>1356036</v>
      </c>
      <c r="EX8" s="9">
        <v>0</v>
      </c>
      <c r="EY8" s="9">
        <v>2941968</v>
      </c>
      <c r="EZ8" s="9">
        <v>211078</v>
      </c>
      <c r="FA8" s="9">
        <v>423846</v>
      </c>
      <c r="FB8" s="9">
        <v>588343</v>
      </c>
      <c r="FC8" s="9">
        <v>1180364</v>
      </c>
      <c r="FD8" s="9">
        <v>1881439</v>
      </c>
      <c r="FE8" s="9">
        <v>701930</v>
      </c>
      <c r="FF8" s="9">
        <v>1852254</v>
      </c>
      <c r="FG8" s="9">
        <v>2912221</v>
      </c>
      <c r="FH8" s="9">
        <v>2401869</v>
      </c>
      <c r="FI8" s="9">
        <v>789801</v>
      </c>
      <c r="FJ8" s="9">
        <v>279242</v>
      </c>
      <c r="FK8" s="9">
        <v>477967</v>
      </c>
      <c r="FL8" s="9">
        <v>596581</v>
      </c>
      <c r="FM8" s="9">
        <v>273546</v>
      </c>
      <c r="FN8" s="9">
        <v>181256</v>
      </c>
      <c r="FO8" s="9">
        <v>9596895</v>
      </c>
      <c r="FP8" s="9">
        <v>681779</v>
      </c>
      <c r="FQ8" s="9">
        <v>1365572</v>
      </c>
      <c r="FR8" s="9">
        <v>854760</v>
      </c>
      <c r="FS8" s="9">
        <v>646454</v>
      </c>
      <c r="FT8" s="9">
        <v>43360</v>
      </c>
      <c r="FU8" s="9">
        <v>217904</v>
      </c>
      <c r="FV8" s="9">
        <v>762841</v>
      </c>
      <c r="FW8" s="9">
        <v>1829556</v>
      </c>
      <c r="FX8" s="9">
        <v>1000468</v>
      </c>
      <c r="FY8" s="9">
        <v>1156493</v>
      </c>
      <c r="FZ8" s="9">
        <v>941062</v>
      </c>
      <c r="GA8" s="9">
        <v>1108222</v>
      </c>
      <c r="GB8" s="9">
        <v>128995</v>
      </c>
      <c r="GC8" s="9">
        <v>342236</v>
      </c>
      <c r="GD8" s="9">
        <v>1101032</v>
      </c>
      <c r="GE8" s="9">
        <v>168263</v>
      </c>
      <c r="GF8" s="9">
        <v>1412420</v>
      </c>
      <c r="GG8" s="9">
        <v>902795</v>
      </c>
      <c r="GH8" s="9">
        <v>668888</v>
      </c>
      <c r="GI8" s="9">
        <v>72290</v>
      </c>
      <c r="GJ8" s="9">
        <v>368208</v>
      </c>
      <c r="GK8" s="9">
        <v>815217</v>
      </c>
      <c r="GL8" s="9">
        <v>1623302</v>
      </c>
      <c r="GM8" s="9">
        <v>361071</v>
      </c>
      <c r="GN8" s="9">
        <v>77919</v>
      </c>
      <c r="GO8" s="9">
        <v>846509</v>
      </c>
      <c r="GP8" s="9">
        <v>517792</v>
      </c>
      <c r="GQ8" s="9">
        <v>321845</v>
      </c>
      <c r="GR8" s="9">
        <v>1336235</v>
      </c>
      <c r="GS8" s="9">
        <v>1651713</v>
      </c>
      <c r="GT8" s="9">
        <v>3898033</v>
      </c>
      <c r="GU8" s="9">
        <v>269751</v>
      </c>
      <c r="GV8" s="9">
        <v>1526313</v>
      </c>
      <c r="GW8" s="9">
        <v>1389452</v>
      </c>
      <c r="GX8" s="9">
        <v>2594676</v>
      </c>
      <c r="GY8" s="9">
        <v>1321655</v>
      </c>
      <c r="GZ8" s="9">
        <v>542915</v>
      </c>
      <c r="HA8" s="9">
        <v>145155</v>
      </c>
      <c r="HB8" s="9">
        <v>358740</v>
      </c>
      <c r="HC8" s="9">
        <v>2520794</v>
      </c>
      <c r="HD8" s="9">
        <v>1945297</v>
      </c>
      <c r="HE8" s="9">
        <v>1227700</v>
      </c>
      <c r="HF8" s="9">
        <v>1200101</v>
      </c>
      <c r="HG8" s="9">
        <v>923105</v>
      </c>
      <c r="HH8" s="9">
        <v>294644</v>
      </c>
      <c r="HI8" s="9">
        <v>707446</v>
      </c>
      <c r="HJ8" s="9">
        <v>1365440</v>
      </c>
      <c r="HK8" s="9">
        <v>1487762</v>
      </c>
      <c r="HL8" s="9">
        <v>716127</v>
      </c>
      <c r="HM8" s="9">
        <v>800640</v>
      </c>
      <c r="HN8" s="9">
        <v>365655</v>
      </c>
      <c r="HO8" s="9">
        <v>815240</v>
      </c>
      <c r="HP8" s="9">
        <v>1276093</v>
      </c>
      <c r="HQ8" s="9">
        <v>628584</v>
      </c>
      <c r="HR8" s="9">
        <v>875255</v>
      </c>
      <c r="HS8" s="9">
        <v>387375</v>
      </c>
      <c r="HT8" s="9">
        <v>634250</v>
      </c>
      <c r="HU8" s="9">
        <v>281290</v>
      </c>
      <c r="HV8" s="9">
        <v>265331</v>
      </c>
      <c r="HW8" s="9">
        <v>97014</v>
      </c>
      <c r="HX8" s="9">
        <v>80089</v>
      </c>
      <c r="HY8" s="9">
        <v>2122200</v>
      </c>
      <c r="HZ8" s="9">
        <v>1070259</v>
      </c>
      <c r="IA8" s="9">
        <v>72854</v>
      </c>
      <c r="IB8" s="9">
        <v>1829480</v>
      </c>
      <c r="IC8" s="9">
        <v>102078</v>
      </c>
      <c r="ID8" s="9">
        <v>515340</v>
      </c>
      <c r="IE8" s="9">
        <v>575158</v>
      </c>
      <c r="IF8" s="9">
        <v>319775</v>
      </c>
      <c r="IG8" s="9">
        <v>417507</v>
      </c>
      <c r="IH8" s="9">
        <v>278071</v>
      </c>
      <c r="II8" s="9">
        <v>576288</v>
      </c>
      <c r="IJ8" s="9">
        <v>597168</v>
      </c>
      <c r="IK8" s="9">
        <v>141400</v>
      </c>
      <c r="IL8" s="9">
        <v>173033</v>
      </c>
      <c r="IM8" s="9">
        <v>441951</v>
      </c>
      <c r="IN8" s="9">
        <v>424931</v>
      </c>
      <c r="IO8" s="9">
        <v>177369</v>
      </c>
      <c r="IP8" s="9">
        <v>354737</v>
      </c>
      <c r="IQ8" s="9">
        <v>14772</v>
      </c>
      <c r="IR8" s="9">
        <v>22653</v>
      </c>
      <c r="IS8" s="9">
        <v>1512620</v>
      </c>
      <c r="IT8" s="9">
        <v>767030</v>
      </c>
      <c r="IU8" s="9">
        <v>372836</v>
      </c>
      <c r="IV8" s="9">
        <v>4173896</v>
      </c>
      <c r="IW8" s="9">
        <v>299976</v>
      </c>
      <c r="IX8" s="9">
        <v>774875</v>
      </c>
      <c r="IY8" s="9">
        <v>824963</v>
      </c>
      <c r="IZ8" s="9">
        <v>261764</v>
      </c>
      <c r="JA8" s="9">
        <v>330635</v>
      </c>
      <c r="JB8" s="9">
        <v>2020065</v>
      </c>
      <c r="JC8" s="9">
        <v>1743249</v>
      </c>
      <c r="JD8" s="9">
        <v>2260409</v>
      </c>
      <c r="JE8" s="9">
        <v>2127666</v>
      </c>
      <c r="JF8" s="9">
        <v>2110499</v>
      </c>
      <c r="JG8" s="9">
        <v>2257630</v>
      </c>
      <c r="JH8" s="9">
        <v>2492640</v>
      </c>
      <c r="JI8" s="9">
        <v>2594019</v>
      </c>
      <c r="JJ8" s="9">
        <v>1281268</v>
      </c>
      <c r="JK8" s="9">
        <v>279744</v>
      </c>
      <c r="JL8" s="9">
        <v>875639</v>
      </c>
      <c r="JM8" s="9">
        <v>609220</v>
      </c>
      <c r="JN8" s="9">
        <v>64280</v>
      </c>
      <c r="JO8" s="9">
        <v>186095</v>
      </c>
      <c r="JP8" s="9">
        <v>580368</v>
      </c>
      <c r="JQ8" s="9">
        <v>1038647</v>
      </c>
      <c r="JR8" s="9">
        <v>722721</v>
      </c>
      <c r="JS8" s="9">
        <v>1235495</v>
      </c>
      <c r="JT8" s="9">
        <v>1148697</v>
      </c>
      <c r="JU8" s="9">
        <v>1245950</v>
      </c>
      <c r="JV8" s="9">
        <v>1394543</v>
      </c>
      <c r="JW8" s="9">
        <v>1071720</v>
      </c>
      <c r="JX8" s="9">
        <v>366592</v>
      </c>
      <c r="JY8" s="9">
        <v>858811</v>
      </c>
      <c r="JZ8" s="9">
        <v>520139</v>
      </c>
      <c r="KA8" s="9">
        <v>337978</v>
      </c>
      <c r="KB8" s="9">
        <v>585081</v>
      </c>
      <c r="KC8" s="9">
        <v>481363</v>
      </c>
      <c r="KD8" s="9">
        <v>1261933</v>
      </c>
      <c r="KE8" s="9">
        <v>1260484</v>
      </c>
      <c r="KF8" s="9">
        <v>920319</v>
      </c>
      <c r="KG8" s="9">
        <v>648703</v>
      </c>
      <c r="KH8" s="9">
        <v>1802212</v>
      </c>
      <c r="KI8" s="9">
        <v>177016</v>
      </c>
      <c r="KJ8" s="9">
        <v>228527</v>
      </c>
      <c r="KK8" s="9">
        <v>718749</v>
      </c>
      <c r="KL8" s="9">
        <v>498922</v>
      </c>
      <c r="KM8" s="9">
        <v>912695</v>
      </c>
      <c r="KN8" s="9">
        <v>781693</v>
      </c>
      <c r="KO8" s="9">
        <v>395811</v>
      </c>
      <c r="KP8" s="9">
        <v>727775</v>
      </c>
      <c r="KQ8" s="9">
        <v>240499</v>
      </c>
      <c r="KR8" s="9">
        <v>454794</v>
      </c>
      <c r="KS8" s="9">
        <v>2006228</v>
      </c>
      <c r="KT8" s="9">
        <v>615929</v>
      </c>
      <c r="KU8" s="9">
        <v>1269312</v>
      </c>
      <c r="KV8" s="9">
        <v>489084</v>
      </c>
      <c r="KW8" s="9">
        <v>2311091</v>
      </c>
      <c r="KX8" s="9">
        <v>891668</v>
      </c>
      <c r="KY8" s="9">
        <v>984248</v>
      </c>
      <c r="KZ8" s="9">
        <v>1083685</v>
      </c>
      <c r="LA8" s="9">
        <v>1072856</v>
      </c>
      <c r="LB8" s="9">
        <v>366945</v>
      </c>
      <c r="LC8" s="10">
        <v>1898537</v>
      </c>
      <c r="LD8" s="9">
        <v>193656</v>
      </c>
      <c r="LE8" s="9">
        <v>262783</v>
      </c>
      <c r="LF8" s="9">
        <v>290057</v>
      </c>
      <c r="LG8" s="9">
        <v>5162579</v>
      </c>
      <c r="LH8" s="9">
        <v>155919</v>
      </c>
      <c r="LI8" s="9">
        <v>526045</v>
      </c>
      <c r="LJ8" s="9">
        <v>478106</v>
      </c>
      <c r="LK8" s="9">
        <v>93845</v>
      </c>
      <c r="LL8" s="9">
        <v>127637</v>
      </c>
      <c r="LM8" s="9">
        <v>1466297</v>
      </c>
      <c r="LN8" s="9">
        <v>248521</v>
      </c>
      <c r="LO8" s="9">
        <v>398985</v>
      </c>
      <c r="LP8" s="9">
        <v>767492</v>
      </c>
      <c r="LQ8" s="9">
        <v>1328317</v>
      </c>
      <c r="LR8" s="9">
        <v>2617891</v>
      </c>
      <c r="LS8" s="9">
        <v>236344</v>
      </c>
      <c r="LT8" s="9">
        <v>312179</v>
      </c>
      <c r="LU8" s="9">
        <v>462697</v>
      </c>
      <c r="LV8" s="9">
        <v>203142</v>
      </c>
      <c r="LW8" s="9">
        <v>774995</v>
      </c>
      <c r="LX8" s="9">
        <v>1530560</v>
      </c>
      <c r="LY8" s="9">
        <v>908780</v>
      </c>
      <c r="LZ8" s="9">
        <v>82298</v>
      </c>
      <c r="MA8" s="9">
        <v>202491</v>
      </c>
      <c r="MB8" s="9">
        <v>837930</v>
      </c>
      <c r="MC8" s="9">
        <v>73567</v>
      </c>
      <c r="MD8" s="9">
        <v>1176007</v>
      </c>
      <c r="ME8" s="9">
        <v>509249</v>
      </c>
      <c r="MF8" s="9">
        <v>3268513</v>
      </c>
      <c r="MG8" s="9">
        <v>2204233</v>
      </c>
      <c r="MH8" s="9">
        <v>19072453</v>
      </c>
      <c r="MI8" s="9">
        <v>433113</v>
      </c>
      <c r="MJ8" s="9">
        <v>756318</v>
      </c>
      <c r="MK8" s="9">
        <v>1188860</v>
      </c>
      <c r="ML8" s="9">
        <v>0</v>
      </c>
      <c r="MM8" s="9">
        <v>1586010</v>
      </c>
      <c r="MN8" s="9">
        <v>2212874</v>
      </c>
      <c r="MO8" s="9">
        <v>266386</v>
      </c>
      <c r="MP8" s="9">
        <v>1873369</v>
      </c>
      <c r="MQ8" s="9">
        <v>168706</v>
      </c>
      <c r="MR8" s="9">
        <v>1874153</v>
      </c>
      <c r="MS8" s="9">
        <v>186061</v>
      </c>
      <c r="MT8" s="9">
        <v>313203</v>
      </c>
      <c r="MU8" s="9">
        <v>1670713</v>
      </c>
      <c r="MV8" s="9">
        <v>1494362</v>
      </c>
      <c r="MW8" s="9">
        <v>174823</v>
      </c>
      <c r="MX8" s="9">
        <v>521019</v>
      </c>
      <c r="MY8" s="9">
        <v>65623</v>
      </c>
      <c r="MZ8" s="9">
        <v>325376</v>
      </c>
      <c r="NA8" s="9">
        <v>3205250</v>
      </c>
      <c r="NB8" s="9">
        <v>654002</v>
      </c>
      <c r="NC8" s="9">
        <v>679035</v>
      </c>
      <c r="ND8" s="9">
        <v>1692747</v>
      </c>
      <c r="NE8" s="9">
        <v>379168</v>
      </c>
      <c r="NF8" s="9">
        <v>509368</v>
      </c>
      <c r="NG8" s="9">
        <v>305823</v>
      </c>
      <c r="NH8" s="9">
        <v>820537</v>
      </c>
      <c r="NI8" s="9">
        <v>94355</v>
      </c>
      <c r="NJ8" s="9">
        <v>950048</v>
      </c>
      <c r="NK8" s="9">
        <v>460019</v>
      </c>
      <c r="NL8" s="9">
        <v>377166</v>
      </c>
      <c r="NM8" s="9">
        <v>925430</v>
      </c>
      <c r="NN8" s="9">
        <v>1227703</v>
      </c>
      <c r="NO8" s="9">
        <v>489616</v>
      </c>
      <c r="NP8" s="9">
        <v>587485</v>
      </c>
      <c r="NQ8" s="9">
        <v>596800</v>
      </c>
      <c r="NR8" s="9">
        <v>586769</v>
      </c>
      <c r="NS8" s="9">
        <v>169845</v>
      </c>
      <c r="NT8" s="9">
        <v>2112746</v>
      </c>
      <c r="NU8" s="9">
        <v>226943</v>
      </c>
      <c r="NV8" s="9">
        <v>751863</v>
      </c>
      <c r="NW8" s="9">
        <v>1210788</v>
      </c>
      <c r="NX8" s="9">
        <v>1593087</v>
      </c>
      <c r="NY8" s="9">
        <v>1904203</v>
      </c>
      <c r="NZ8" s="9">
        <v>102480</v>
      </c>
      <c r="OA8" s="9">
        <v>7657004</v>
      </c>
      <c r="OB8" s="9">
        <v>854588</v>
      </c>
      <c r="OC8" s="9">
        <v>81447</v>
      </c>
      <c r="OD8" s="9">
        <v>253264</v>
      </c>
      <c r="OE8" s="9">
        <v>1564011</v>
      </c>
      <c r="OF8" s="9">
        <v>2368010</v>
      </c>
      <c r="OG8" s="9">
        <v>1080585</v>
      </c>
      <c r="OH8" s="9">
        <v>257836</v>
      </c>
      <c r="OI8" s="9">
        <v>672600</v>
      </c>
      <c r="OJ8" s="9">
        <v>928338</v>
      </c>
      <c r="OK8" s="9">
        <v>1126230</v>
      </c>
      <c r="OL8" s="9">
        <v>505905</v>
      </c>
      <c r="OM8" s="9">
        <v>2543269</v>
      </c>
      <c r="ON8" s="9">
        <v>36719</v>
      </c>
      <c r="OO8" s="9">
        <v>2937282</v>
      </c>
      <c r="OP8" s="9">
        <v>132858</v>
      </c>
      <c r="OQ8" s="9">
        <v>9490</v>
      </c>
      <c r="OR8" s="9">
        <v>404664</v>
      </c>
      <c r="OS8" s="9">
        <v>867225</v>
      </c>
      <c r="OT8" s="9">
        <v>257563</v>
      </c>
      <c r="OU8" s="9">
        <v>814421</v>
      </c>
      <c r="OV8" s="9">
        <v>1157446</v>
      </c>
      <c r="OW8" s="9">
        <v>1214922</v>
      </c>
      <c r="OX8" s="9">
        <v>350202</v>
      </c>
    </row>
    <row r="9" spans="1:415" s="9" customFormat="1">
      <c r="B9" s="11"/>
      <c r="C9" s="12" t="s">
        <v>2</v>
      </c>
    </row>
    <row r="10" spans="1:415" s="9" customFormat="1">
      <c r="A10" s="6" t="s">
        <v>3</v>
      </c>
      <c r="B10" s="11"/>
      <c r="C10" s="13"/>
      <c r="D10" s="9">
        <v>14108</v>
      </c>
      <c r="E10" s="9">
        <v>42766</v>
      </c>
      <c r="F10" s="9">
        <v>5859</v>
      </c>
      <c r="G10" s="9">
        <v>2597</v>
      </c>
      <c r="H10" s="9">
        <v>66139</v>
      </c>
      <c r="I10" s="9">
        <v>40092</v>
      </c>
      <c r="J10" s="9">
        <v>116423</v>
      </c>
      <c r="K10" s="9">
        <v>79537</v>
      </c>
      <c r="L10" s="9">
        <v>55226</v>
      </c>
      <c r="N10" s="9">
        <v>0</v>
      </c>
      <c r="O10" s="9">
        <v>81234</v>
      </c>
      <c r="P10" s="9">
        <v>28785</v>
      </c>
      <c r="Q10" s="9">
        <v>1370</v>
      </c>
      <c r="R10" s="9">
        <v>23671</v>
      </c>
      <c r="S10" s="9">
        <v>0</v>
      </c>
      <c r="T10" s="9">
        <v>0</v>
      </c>
      <c r="U10" s="9">
        <v>22866</v>
      </c>
      <c r="V10" s="9">
        <v>116319</v>
      </c>
      <c r="W10" s="9">
        <v>4274</v>
      </c>
      <c r="X10" s="9">
        <v>47088</v>
      </c>
      <c r="Y10" s="9">
        <v>114919</v>
      </c>
      <c r="Z10" s="9">
        <v>24318</v>
      </c>
      <c r="AA10" s="9">
        <v>75786</v>
      </c>
      <c r="AB10" s="9">
        <v>28429</v>
      </c>
      <c r="AC10" s="9">
        <v>38617</v>
      </c>
      <c r="AD10" s="9">
        <v>99039</v>
      </c>
      <c r="AE10" s="9">
        <v>98012</v>
      </c>
      <c r="AF10" s="9">
        <v>148358</v>
      </c>
      <c r="AG10" s="9">
        <v>165745</v>
      </c>
      <c r="AH10" s="9">
        <v>58781</v>
      </c>
      <c r="AI10" s="9">
        <v>0</v>
      </c>
      <c r="AJ10" s="9">
        <v>438812</v>
      </c>
      <c r="AK10" s="9">
        <v>3652026</v>
      </c>
      <c r="AL10" s="9">
        <v>0</v>
      </c>
      <c r="AM10" s="9">
        <v>160318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35746</v>
      </c>
      <c r="AZ10" s="9">
        <v>91878</v>
      </c>
      <c r="BA10" s="9">
        <v>209140</v>
      </c>
      <c r="BB10" s="9">
        <v>68994</v>
      </c>
      <c r="BC10" s="9">
        <v>182578</v>
      </c>
      <c r="BD10" s="9">
        <v>188397</v>
      </c>
      <c r="BE10" s="9">
        <v>23655</v>
      </c>
      <c r="BF10" s="9">
        <v>11948</v>
      </c>
      <c r="BG10" s="9">
        <v>314201</v>
      </c>
      <c r="BH10" s="9">
        <v>41959</v>
      </c>
      <c r="BI10" s="9">
        <v>0</v>
      </c>
      <c r="BJ10" s="9">
        <v>144766</v>
      </c>
      <c r="BK10" s="9">
        <v>302937</v>
      </c>
      <c r="BL10" s="9">
        <v>124628</v>
      </c>
      <c r="BM10" s="9">
        <v>94254</v>
      </c>
      <c r="BN10" s="9">
        <v>56722</v>
      </c>
      <c r="BO10" s="9">
        <v>191381</v>
      </c>
      <c r="BP10" s="9">
        <v>72934</v>
      </c>
      <c r="BQ10" s="9">
        <v>78381</v>
      </c>
      <c r="BR10" s="9">
        <v>49590</v>
      </c>
      <c r="BS10" s="9">
        <v>45584</v>
      </c>
      <c r="BT10" s="9">
        <v>97634</v>
      </c>
      <c r="BU10" s="9">
        <v>149069</v>
      </c>
      <c r="BV10" s="9">
        <v>40072</v>
      </c>
      <c r="BW10" s="9">
        <v>50862</v>
      </c>
      <c r="BX10" s="9">
        <v>25433</v>
      </c>
      <c r="BY10" s="9">
        <v>4289</v>
      </c>
      <c r="BZ10" s="9">
        <v>0</v>
      </c>
      <c r="CA10" s="9">
        <v>0</v>
      </c>
      <c r="CB10" s="9">
        <v>0</v>
      </c>
      <c r="CC10" s="9">
        <v>0</v>
      </c>
      <c r="CD10" s="9">
        <v>46814</v>
      </c>
      <c r="CE10" s="9">
        <v>83356</v>
      </c>
      <c r="CF10" s="9">
        <v>35666</v>
      </c>
      <c r="CG10" s="9">
        <v>71068</v>
      </c>
      <c r="CH10" s="9">
        <v>38038</v>
      </c>
      <c r="CI10" s="9">
        <v>56590</v>
      </c>
      <c r="CJ10" s="9">
        <v>47717</v>
      </c>
      <c r="CK10" s="9">
        <v>18832</v>
      </c>
      <c r="CL10" s="9">
        <v>18418</v>
      </c>
      <c r="CM10" s="9">
        <v>0</v>
      </c>
      <c r="CN10" s="9">
        <v>0</v>
      </c>
      <c r="CO10" s="9">
        <v>0</v>
      </c>
      <c r="CP10" s="9">
        <v>136040</v>
      </c>
      <c r="CQ10" s="9">
        <v>26790</v>
      </c>
      <c r="CR10" s="9">
        <v>320483</v>
      </c>
      <c r="CS10" s="9">
        <v>9777</v>
      </c>
      <c r="CT10" s="9">
        <v>367986</v>
      </c>
      <c r="CU10" s="9">
        <v>24224</v>
      </c>
      <c r="CV10" s="9">
        <v>96644</v>
      </c>
      <c r="CW10" s="9">
        <v>10796</v>
      </c>
      <c r="CX10" s="9">
        <v>14797</v>
      </c>
      <c r="CY10" s="9">
        <v>121614</v>
      </c>
      <c r="CZ10" s="9">
        <v>74771</v>
      </c>
      <c r="DA10" s="9">
        <v>4026</v>
      </c>
      <c r="DB10" s="9">
        <v>88963</v>
      </c>
      <c r="DC10" s="9">
        <v>100688</v>
      </c>
      <c r="DD10" s="9">
        <v>7969</v>
      </c>
      <c r="DE10" s="9">
        <v>66299</v>
      </c>
      <c r="DF10" s="9">
        <v>45176</v>
      </c>
      <c r="DG10" s="9">
        <v>73329</v>
      </c>
      <c r="DH10" s="9">
        <v>94448</v>
      </c>
      <c r="DI10" s="9">
        <v>226842</v>
      </c>
      <c r="DJ10" s="9">
        <v>138973</v>
      </c>
      <c r="DK10" s="9">
        <v>1405</v>
      </c>
      <c r="DL10" s="9">
        <v>339542</v>
      </c>
      <c r="DM10" s="9">
        <v>203033</v>
      </c>
      <c r="DN10" s="9">
        <v>31057</v>
      </c>
      <c r="DO10" s="9">
        <v>0</v>
      </c>
      <c r="DP10" s="9">
        <v>117474</v>
      </c>
      <c r="DQ10" s="9">
        <v>28864</v>
      </c>
      <c r="DR10" s="9">
        <v>0</v>
      </c>
      <c r="DS10" s="9">
        <v>158152</v>
      </c>
      <c r="DT10" s="9">
        <v>141911</v>
      </c>
      <c r="DU10" s="9">
        <v>35167</v>
      </c>
      <c r="DV10" s="9">
        <v>893910</v>
      </c>
      <c r="DW10" s="9">
        <v>169853</v>
      </c>
      <c r="DX10" s="9">
        <v>0</v>
      </c>
      <c r="DY10" s="9">
        <v>2350</v>
      </c>
      <c r="DZ10" s="9">
        <v>50708</v>
      </c>
      <c r="EA10" s="9">
        <v>17372</v>
      </c>
      <c r="EB10" s="9">
        <v>5325</v>
      </c>
      <c r="EC10" s="9">
        <v>27278</v>
      </c>
      <c r="ED10" s="9">
        <v>515</v>
      </c>
      <c r="EE10" s="9">
        <v>60427</v>
      </c>
      <c r="EF10" s="9">
        <v>111764</v>
      </c>
      <c r="EG10" s="9">
        <v>188011</v>
      </c>
      <c r="EH10" s="9">
        <v>38750</v>
      </c>
      <c r="EI10" s="9">
        <v>120611</v>
      </c>
      <c r="EJ10" s="9">
        <v>76465</v>
      </c>
      <c r="EK10" s="9">
        <v>56574</v>
      </c>
      <c r="EL10" s="9">
        <v>35205</v>
      </c>
      <c r="EM10" s="9">
        <v>11687</v>
      </c>
      <c r="EN10" s="9">
        <v>24040</v>
      </c>
      <c r="EO10" s="9">
        <v>1214</v>
      </c>
      <c r="EP10" s="9">
        <v>17330</v>
      </c>
      <c r="EQ10" s="9">
        <v>22014</v>
      </c>
      <c r="ER10" s="9">
        <v>500</v>
      </c>
      <c r="ES10" s="9">
        <v>0</v>
      </c>
      <c r="ET10" s="9">
        <v>0</v>
      </c>
      <c r="EU10" s="9">
        <v>0</v>
      </c>
      <c r="EV10" s="9">
        <v>10338</v>
      </c>
      <c r="EW10" s="9">
        <v>104647</v>
      </c>
      <c r="EX10" s="9">
        <v>0</v>
      </c>
      <c r="EY10" s="9">
        <v>86750</v>
      </c>
      <c r="EZ10" s="9">
        <v>157484</v>
      </c>
      <c r="FA10" s="9">
        <v>0</v>
      </c>
      <c r="FB10" s="9">
        <v>226893</v>
      </c>
      <c r="FC10" s="9">
        <v>0</v>
      </c>
      <c r="FD10" s="9">
        <v>0</v>
      </c>
      <c r="FE10" s="9">
        <v>0</v>
      </c>
      <c r="FF10" s="9">
        <v>98</v>
      </c>
      <c r="FG10" s="9">
        <v>46531</v>
      </c>
      <c r="FH10" s="9">
        <v>0</v>
      </c>
      <c r="FI10" s="9">
        <v>390083</v>
      </c>
      <c r="FJ10" s="9">
        <v>0</v>
      </c>
      <c r="FK10" s="9">
        <v>0</v>
      </c>
      <c r="FL10" s="9">
        <v>0</v>
      </c>
      <c r="FM10" s="9">
        <v>68485</v>
      </c>
      <c r="FN10" s="9">
        <v>10336</v>
      </c>
      <c r="FO10" s="9">
        <v>1234028</v>
      </c>
      <c r="FP10" s="9">
        <v>12667</v>
      </c>
      <c r="FQ10" s="9">
        <v>281191</v>
      </c>
      <c r="FR10" s="9">
        <v>27173</v>
      </c>
      <c r="FS10" s="9">
        <v>25110</v>
      </c>
      <c r="FT10" s="9">
        <v>0</v>
      </c>
      <c r="FU10" s="9">
        <v>790</v>
      </c>
      <c r="FV10" s="9">
        <v>13279</v>
      </c>
      <c r="FW10" s="9">
        <v>493894</v>
      </c>
      <c r="FX10" s="9">
        <v>206343</v>
      </c>
      <c r="FY10" s="9">
        <v>2599</v>
      </c>
      <c r="FZ10" s="9">
        <v>0</v>
      </c>
      <c r="GA10" s="9">
        <v>49130</v>
      </c>
      <c r="GB10" s="9">
        <v>65255</v>
      </c>
      <c r="GC10" s="9">
        <v>0</v>
      </c>
      <c r="GD10" s="9">
        <v>0</v>
      </c>
      <c r="GE10" s="9">
        <v>0</v>
      </c>
      <c r="GF10" s="9">
        <v>220249</v>
      </c>
      <c r="GG10" s="9">
        <v>187870</v>
      </c>
      <c r="GH10" s="9">
        <v>0</v>
      </c>
      <c r="GI10" s="9">
        <v>0</v>
      </c>
      <c r="GJ10" s="9">
        <v>1657</v>
      </c>
      <c r="GK10" s="9">
        <v>6125</v>
      </c>
      <c r="GL10" s="9">
        <v>0</v>
      </c>
      <c r="GM10" s="9">
        <v>24602</v>
      </c>
      <c r="GN10" s="9">
        <v>21750</v>
      </c>
      <c r="GO10" s="9">
        <v>210343</v>
      </c>
      <c r="GP10" s="9">
        <v>11826</v>
      </c>
      <c r="GQ10" s="9">
        <v>113339</v>
      </c>
      <c r="GR10" s="9">
        <v>25276</v>
      </c>
      <c r="GS10" s="9">
        <v>48497</v>
      </c>
      <c r="GT10" s="9">
        <v>561415</v>
      </c>
      <c r="GU10" s="9">
        <v>0</v>
      </c>
      <c r="GV10" s="9">
        <v>16959</v>
      </c>
      <c r="GW10" s="9">
        <v>922</v>
      </c>
      <c r="GX10" s="9">
        <v>45871</v>
      </c>
      <c r="GY10" s="9">
        <v>306117</v>
      </c>
      <c r="GZ10" s="9">
        <v>20716</v>
      </c>
      <c r="HA10" s="9">
        <v>65</v>
      </c>
      <c r="HB10" s="9">
        <v>1802</v>
      </c>
      <c r="HC10" s="9">
        <v>231563</v>
      </c>
      <c r="HD10" s="9">
        <v>322246</v>
      </c>
      <c r="HE10" s="9">
        <v>0</v>
      </c>
      <c r="HF10" s="9">
        <v>120245</v>
      </c>
      <c r="HG10" s="9">
        <v>63374</v>
      </c>
      <c r="HH10" s="9">
        <v>6599</v>
      </c>
      <c r="HI10" s="9">
        <v>14227</v>
      </c>
      <c r="HJ10" s="9">
        <v>68312</v>
      </c>
      <c r="HK10" s="9">
        <v>125729</v>
      </c>
      <c r="HL10" s="9">
        <v>91021</v>
      </c>
      <c r="HM10" s="9">
        <v>85444</v>
      </c>
      <c r="HN10" s="9">
        <v>12050</v>
      </c>
      <c r="HO10" s="9">
        <v>46611</v>
      </c>
      <c r="HP10" s="9">
        <v>119631</v>
      </c>
      <c r="HQ10" s="9">
        <v>32550</v>
      </c>
      <c r="HR10" s="9">
        <v>63374</v>
      </c>
      <c r="HS10" s="9">
        <v>18008</v>
      </c>
      <c r="HT10" s="9">
        <v>163293</v>
      </c>
      <c r="HU10" s="9">
        <v>1002</v>
      </c>
      <c r="HV10" s="9">
        <v>78921</v>
      </c>
      <c r="HW10" s="9">
        <v>1526</v>
      </c>
      <c r="HX10" s="9">
        <v>42803</v>
      </c>
      <c r="HY10" s="9">
        <v>0</v>
      </c>
      <c r="HZ10" s="9">
        <v>151046</v>
      </c>
      <c r="IA10" s="9">
        <v>4272</v>
      </c>
      <c r="IB10" s="9">
        <v>165558</v>
      </c>
      <c r="IC10" s="9">
        <v>0</v>
      </c>
      <c r="ID10" s="9">
        <v>34555</v>
      </c>
      <c r="IE10" s="9">
        <v>79154</v>
      </c>
      <c r="IF10" s="9">
        <v>52487</v>
      </c>
      <c r="IG10" s="9">
        <v>126125</v>
      </c>
      <c r="IH10" s="9">
        <v>25785</v>
      </c>
      <c r="II10" s="9">
        <v>90280</v>
      </c>
      <c r="IJ10" s="9">
        <v>67423</v>
      </c>
      <c r="IK10" s="9">
        <v>0</v>
      </c>
      <c r="IL10" s="9">
        <v>17022</v>
      </c>
      <c r="IM10" s="9">
        <v>35550</v>
      </c>
      <c r="IN10" s="9">
        <v>111580</v>
      </c>
      <c r="IO10" s="9">
        <v>273</v>
      </c>
      <c r="IP10" s="9">
        <v>94019</v>
      </c>
      <c r="IQ10" s="9">
        <v>9053</v>
      </c>
      <c r="IR10" s="9">
        <v>1266</v>
      </c>
      <c r="IS10" s="9">
        <v>0</v>
      </c>
      <c r="IT10" s="9">
        <v>14284</v>
      </c>
      <c r="IU10" s="9">
        <v>8429</v>
      </c>
      <c r="IV10" s="9">
        <v>132749</v>
      </c>
      <c r="IW10" s="9">
        <v>36957</v>
      </c>
      <c r="IX10" s="9">
        <v>5903</v>
      </c>
      <c r="IY10" s="9">
        <v>4225</v>
      </c>
      <c r="IZ10" s="9">
        <v>125021</v>
      </c>
      <c r="JA10" s="9">
        <v>26066</v>
      </c>
      <c r="JB10" s="9">
        <v>50976</v>
      </c>
      <c r="JC10" s="9">
        <v>47722</v>
      </c>
      <c r="JD10" s="9">
        <v>56008</v>
      </c>
      <c r="JE10" s="9">
        <v>42978</v>
      </c>
      <c r="JF10" s="9">
        <v>46671</v>
      </c>
      <c r="JG10" s="9">
        <v>46421</v>
      </c>
      <c r="JH10" s="9">
        <v>55880</v>
      </c>
      <c r="JI10" s="9">
        <v>51594</v>
      </c>
      <c r="JJ10" s="9">
        <v>160666</v>
      </c>
      <c r="JK10" s="9">
        <v>9012</v>
      </c>
      <c r="JL10" s="9">
        <v>68014</v>
      </c>
      <c r="JM10" s="9">
        <v>0</v>
      </c>
      <c r="JN10" s="9">
        <v>11554</v>
      </c>
      <c r="JO10" s="9">
        <v>1948</v>
      </c>
      <c r="JP10" s="9">
        <v>0</v>
      </c>
      <c r="JQ10" s="9">
        <v>136994</v>
      </c>
      <c r="JR10" s="9">
        <v>2674</v>
      </c>
      <c r="JS10" s="9">
        <v>82579</v>
      </c>
      <c r="JT10" s="9">
        <v>4063</v>
      </c>
      <c r="JU10" s="9">
        <v>0</v>
      </c>
      <c r="JV10" s="9">
        <v>116543</v>
      </c>
      <c r="JW10" s="9">
        <v>79177</v>
      </c>
      <c r="JX10" s="9">
        <v>49899</v>
      </c>
      <c r="JY10" s="9">
        <v>68799</v>
      </c>
      <c r="JZ10" s="9">
        <v>138223</v>
      </c>
      <c r="KA10" s="9">
        <v>114778</v>
      </c>
      <c r="KB10" s="9">
        <v>298099</v>
      </c>
      <c r="KC10" s="9">
        <v>74720</v>
      </c>
      <c r="KD10" s="9">
        <v>32700</v>
      </c>
      <c r="KE10" s="9">
        <v>56817</v>
      </c>
      <c r="KF10" s="9">
        <v>15508</v>
      </c>
      <c r="KG10" s="9">
        <v>2705</v>
      </c>
      <c r="KH10" s="9">
        <v>0</v>
      </c>
      <c r="KI10" s="9">
        <v>3108</v>
      </c>
      <c r="KJ10" s="9">
        <v>0</v>
      </c>
      <c r="KK10" s="9">
        <v>8413</v>
      </c>
      <c r="KL10" s="9">
        <v>8870</v>
      </c>
      <c r="KM10" s="9">
        <v>52422</v>
      </c>
      <c r="KN10" s="9">
        <v>0</v>
      </c>
      <c r="KO10" s="9">
        <v>63071</v>
      </c>
      <c r="KP10" s="9">
        <v>0</v>
      </c>
      <c r="KQ10" s="9">
        <v>0</v>
      </c>
      <c r="KR10" s="9">
        <v>39495</v>
      </c>
      <c r="KS10" s="9">
        <v>72978</v>
      </c>
      <c r="KT10" s="9">
        <v>26538</v>
      </c>
      <c r="KU10" s="9">
        <v>0</v>
      </c>
      <c r="KV10" s="9">
        <v>0</v>
      </c>
      <c r="KW10" s="9">
        <v>149256</v>
      </c>
      <c r="KX10" s="9">
        <v>40029</v>
      </c>
      <c r="KY10" s="9">
        <v>0</v>
      </c>
      <c r="KZ10" s="9">
        <v>0</v>
      </c>
      <c r="LA10" s="9">
        <v>102010</v>
      </c>
      <c r="LB10" s="9">
        <v>0</v>
      </c>
      <c r="LC10" s="9">
        <v>253140</v>
      </c>
      <c r="LD10" s="9">
        <v>56991</v>
      </c>
      <c r="LE10" s="9">
        <v>0</v>
      </c>
      <c r="LF10" s="9">
        <v>2056</v>
      </c>
      <c r="LG10" s="9">
        <v>319260</v>
      </c>
      <c r="LH10" s="9">
        <v>37678</v>
      </c>
      <c r="LI10" s="9">
        <v>100329</v>
      </c>
      <c r="LJ10" s="9">
        <v>36899</v>
      </c>
      <c r="LK10" s="9">
        <v>96221</v>
      </c>
      <c r="LL10" s="9">
        <v>10001</v>
      </c>
      <c r="LM10" s="9">
        <v>107993</v>
      </c>
      <c r="LN10" s="9">
        <v>840</v>
      </c>
      <c r="LO10" s="9">
        <v>0</v>
      </c>
      <c r="LP10" s="9">
        <v>70974</v>
      </c>
      <c r="LQ10" s="9">
        <v>174823</v>
      </c>
      <c r="LR10" s="9">
        <v>287779</v>
      </c>
      <c r="LS10" s="9">
        <v>31213</v>
      </c>
      <c r="LT10" s="9">
        <v>38599</v>
      </c>
      <c r="LU10" s="9">
        <v>154170</v>
      </c>
      <c r="LV10" s="9">
        <v>33057</v>
      </c>
      <c r="LW10" s="9">
        <v>209145</v>
      </c>
      <c r="LX10" s="9">
        <v>75318</v>
      </c>
      <c r="LY10" s="9">
        <v>2721</v>
      </c>
      <c r="LZ10" s="9">
        <v>18227</v>
      </c>
      <c r="MA10" s="9">
        <v>70758</v>
      </c>
      <c r="MB10" s="9">
        <v>546981</v>
      </c>
      <c r="MC10" s="9">
        <v>11786</v>
      </c>
      <c r="MD10" s="9">
        <v>8934</v>
      </c>
      <c r="ME10" s="9">
        <v>72405</v>
      </c>
      <c r="MF10" s="9">
        <v>355342</v>
      </c>
      <c r="MG10" s="9">
        <v>82887</v>
      </c>
      <c r="MH10" s="9">
        <v>346873</v>
      </c>
      <c r="MI10" s="9">
        <v>200989</v>
      </c>
      <c r="MJ10" s="9">
        <v>64785</v>
      </c>
      <c r="MK10" s="9">
        <v>285535</v>
      </c>
      <c r="ML10" s="9">
        <v>0</v>
      </c>
      <c r="MM10" s="9">
        <v>54116</v>
      </c>
      <c r="MN10" s="9">
        <v>59132</v>
      </c>
      <c r="MO10" s="9">
        <v>14567</v>
      </c>
      <c r="MP10" s="9">
        <v>162711</v>
      </c>
      <c r="MQ10" s="9">
        <v>24066</v>
      </c>
      <c r="MR10" s="9">
        <v>159954</v>
      </c>
      <c r="MS10" s="9">
        <v>0</v>
      </c>
      <c r="MT10" s="9">
        <v>73751</v>
      </c>
      <c r="MU10" s="9">
        <v>82163</v>
      </c>
      <c r="MV10" s="9">
        <v>1000</v>
      </c>
      <c r="MW10" s="9">
        <v>21611</v>
      </c>
      <c r="MX10" s="9">
        <v>42633</v>
      </c>
      <c r="MY10" s="9">
        <v>46464</v>
      </c>
      <c r="MZ10" s="9">
        <v>48483</v>
      </c>
      <c r="NA10" s="9">
        <v>0</v>
      </c>
      <c r="NB10" s="9">
        <v>55231</v>
      </c>
      <c r="NC10" s="9">
        <v>133813</v>
      </c>
      <c r="ND10" s="9">
        <v>11057</v>
      </c>
      <c r="NE10" s="9">
        <v>6379</v>
      </c>
      <c r="NF10" s="9">
        <v>90474</v>
      </c>
      <c r="NG10" s="9">
        <v>40426</v>
      </c>
      <c r="NH10" s="9">
        <v>51161</v>
      </c>
      <c r="NI10" s="9">
        <v>550</v>
      </c>
      <c r="NJ10" s="9">
        <v>56449</v>
      </c>
      <c r="NK10" s="9">
        <v>32333</v>
      </c>
      <c r="NL10" s="9">
        <v>63495</v>
      </c>
      <c r="NM10" s="9">
        <v>0</v>
      </c>
      <c r="NN10" s="9">
        <v>175855</v>
      </c>
      <c r="NO10" s="9">
        <v>357747</v>
      </c>
      <c r="NP10" s="9">
        <v>145137</v>
      </c>
      <c r="NQ10" s="9">
        <v>66178</v>
      </c>
      <c r="NR10" s="9">
        <v>0</v>
      </c>
      <c r="NS10" s="9">
        <v>18</v>
      </c>
      <c r="NT10" s="9">
        <v>259152</v>
      </c>
      <c r="NU10" s="9">
        <v>18074</v>
      </c>
      <c r="NV10" s="9">
        <v>0</v>
      </c>
      <c r="NW10" s="9">
        <v>146796</v>
      </c>
      <c r="NX10" s="9">
        <v>79834</v>
      </c>
      <c r="NY10" s="9">
        <v>133722</v>
      </c>
      <c r="NZ10" s="9">
        <v>70863</v>
      </c>
      <c r="OA10" s="9">
        <v>1298345</v>
      </c>
      <c r="OB10" s="9">
        <v>212584</v>
      </c>
      <c r="OC10" s="9">
        <v>0</v>
      </c>
      <c r="OD10" s="9">
        <v>46757</v>
      </c>
      <c r="OE10" s="9">
        <v>0</v>
      </c>
      <c r="OF10" s="9">
        <v>296110</v>
      </c>
      <c r="OG10" s="9">
        <v>195495</v>
      </c>
      <c r="OH10" s="9">
        <v>130177</v>
      </c>
      <c r="OI10" s="9">
        <v>72396</v>
      </c>
      <c r="OJ10" s="9">
        <v>53344</v>
      </c>
      <c r="OK10" s="9">
        <v>0</v>
      </c>
      <c r="OL10" s="9">
        <v>23709</v>
      </c>
      <c r="OM10" s="9">
        <v>0</v>
      </c>
      <c r="ON10" s="9">
        <v>1407</v>
      </c>
      <c r="OO10" s="9">
        <v>185326</v>
      </c>
      <c r="OP10" s="9">
        <v>8751</v>
      </c>
      <c r="OQ10" s="9">
        <v>3495</v>
      </c>
      <c r="OR10" s="9">
        <v>21351</v>
      </c>
      <c r="OS10" s="9">
        <v>53974</v>
      </c>
      <c r="OT10" s="9">
        <v>10060</v>
      </c>
      <c r="OU10" s="9">
        <v>100</v>
      </c>
      <c r="OV10" s="9">
        <v>14297</v>
      </c>
      <c r="OW10" s="9">
        <v>298169</v>
      </c>
      <c r="OX10" s="9">
        <v>105786</v>
      </c>
    </row>
    <row r="11" spans="1:415" s="9" customFormat="1">
      <c r="B11" s="11"/>
      <c r="C11" s="12" t="s">
        <v>4</v>
      </c>
    </row>
    <row r="12" spans="1:415" s="9" customFormat="1">
      <c r="A12" s="6" t="s">
        <v>5</v>
      </c>
      <c r="B12" s="11"/>
      <c r="C12" s="12" t="s">
        <v>6</v>
      </c>
      <c r="D12" s="9">
        <v>22927</v>
      </c>
      <c r="E12" s="9">
        <v>19106</v>
      </c>
      <c r="F12" s="9">
        <v>0</v>
      </c>
      <c r="G12" s="9">
        <v>0</v>
      </c>
      <c r="H12" s="9">
        <v>14891</v>
      </c>
      <c r="I12" s="9">
        <v>54618</v>
      </c>
      <c r="J12" s="9">
        <v>138136</v>
      </c>
      <c r="K12" s="9">
        <v>0</v>
      </c>
      <c r="L12" s="9">
        <v>0</v>
      </c>
      <c r="N12" s="9">
        <v>1462</v>
      </c>
      <c r="O12" s="9">
        <v>47469</v>
      </c>
      <c r="P12" s="9">
        <v>249</v>
      </c>
      <c r="Q12" s="9">
        <v>0</v>
      </c>
      <c r="R12" s="9">
        <v>32528</v>
      </c>
      <c r="S12" s="9">
        <v>277</v>
      </c>
      <c r="T12" s="9">
        <v>90539</v>
      </c>
      <c r="U12" s="9">
        <v>0</v>
      </c>
      <c r="V12" s="9">
        <v>0</v>
      </c>
      <c r="W12" s="9">
        <v>15774</v>
      </c>
      <c r="X12" s="9">
        <v>13996</v>
      </c>
      <c r="Y12" s="9">
        <v>189242</v>
      </c>
      <c r="Z12" s="9">
        <v>44446</v>
      </c>
      <c r="AA12" s="9">
        <v>90116</v>
      </c>
      <c r="AB12" s="9">
        <v>69564</v>
      </c>
      <c r="AC12" s="9">
        <v>93838</v>
      </c>
      <c r="AD12" s="9">
        <v>210195</v>
      </c>
      <c r="AE12" s="9">
        <v>157929</v>
      </c>
      <c r="AF12" s="9">
        <v>153422</v>
      </c>
      <c r="AG12" s="9">
        <v>244967</v>
      </c>
      <c r="AH12" s="9">
        <v>137156</v>
      </c>
      <c r="AI12" s="9">
        <v>0</v>
      </c>
      <c r="AJ12" s="9">
        <v>0</v>
      </c>
      <c r="AK12" s="9">
        <v>486806</v>
      </c>
      <c r="AL12" s="9">
        <v>0</v>
      </c>
      <c r="AM12" s="9">
        <v>92181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8675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7941</v>
      </c>
      <c r="BF12" s="9">
        <v>0</v>
      </c>
      <c r="BG12" s="9">
        <v>15995</v>
      </c>
      <c r="BH12" s="9">
        <v>21873</v>
      </c>
      <c r="BI12" s="9">
        <v>3014</v>
      </c>
      <c r="BJ12" s="9">
        <v>17507</v>
      </c>
      <c r="BK12" s="9">
        <v>2080</v>
      </c>
      <c r="BL12" s="9">
        <v>61708</v>
      </c>
      <c r="BM12" s="9">
        <v>61474</v>
      </c>
      <c r="BN12" s="9">
        <v>42707</v>
      </c>
      <c r="BO12" s="9">
        <v>72834</v>
      </c>
      <c r="BP12" s="9">
        <v>29933</v>
      </c>
      <c r="BQ12" s="9">
        <v>48015</v>
      </c>
      <c r="BR12" s="9">
        <v>136847</v>
      </c>
      <c r="BS12" s="9">
        <v>149</v>
      </c>
      <c r="BT12" s="9">
        <v>1782</v>
      </c>
      <c r="BU12" s="9">
        <v>66872</v>
      </c>
      <c r="BV12" s="9">
        <v>101504</v>
      </c>
      <c r="BW12" s="9">
        <v>92510</v>
      </c>
      <c r="BX12" s="9">
        <v>62373</v>
      </c>
      <c r="BY12" s="9">
        <v>66029</v>
      </c>
      <c r="BZ12" s="9">
        <v>131850</v>
      </c>
      <c r="CA12" s="9">
        <v>84711</v>
      </c>
      <c r="CB12" s="9">
        <v>167293</v>
      </c>
      <c r="CC12" s="9">
        <v>259510</v>
      </c>
      <c r="CD12" s="9">
        <v>204175</v>
      </c>
      <c r="CE12" s="9">
        <v>246399</v>
      </c>
      <c r="CF12" s="9">
        <v>247363</v>
      </c>
      <c r="CG12" s="9">
        <v>228302</v>
      </c>
      <c r="CH12" s="9">
        <v>188923</v>
      </c>
      <c r="CI12" s="9">
        <v>283442</v>
      </c>
      <c r="CJ12" s="9">
        <v>236268</v>
      </c>
      <c r="CK12" s="9">
        <v>217701</v>
      </c>
      <c r="CL12" s="9">
        <v>190165</v>
      </c>
      <c r="CM12" s="9">
        <v>251690</v>
      </c>
      <c r="CN12" s="9">
        <v>214175</v>
      </c>
      <c r="CO12" s="9">
        <v>261485</v>
      </c>
      <c r="CP12" s="9">
        <v>23921</v>
      </c>
      <c r="CQ12" s="9">
        <v>36442</v>
      </c>
      <c r="CR12" s="9">
        <v>9978</v>
      </c>
      <c r="CS12" s="9">
        <v>13831</v>
      </c>
      <c r="CT12" s="9">
        <v>0</v>
      </c>
      <c r="CU12" s="9">
        <v>31206</v>
      </c>
      <c r="CV12" s="9">
        <v>0</v>
      </c>
      <c r="CW12" s="9">
        <v>133</v>
      </c>
      <c r="CX12" s="9">
        <v>4418</v>
      </c>
      <c r="CY12" s="9">
        <v>64938</v>
      </c>
      <c r="CZ12" s="9">
        <v>88109</v>
      </c>
      <c r="DA12" s="9">
        <v>0</v>
      </c>
      <c r="DB12" s="9">
        <v>53981</v>
      </c>
      <c r="DC12" s="9">
        <v>64318</v>
      </c>
      <c r="DD12" s="9">
        <v>35594</v>
      </c>
      <c r="DE12" s="9">
        <v>0</v>
      </c>
      <c r="DF12" s="9">
        <v>66893</v>
      </c>
      <c r="DG12" s="9">
        <v>54481</v>
      </c>
      <c r="DH12" s="9">
        <v>27768</v>
      </c>
      <c r="DI12" s="9">
        <v>2143</v>
      </c>
      <c r="DJ12" s="9">
        <v>106718</v>
      </c>
      <c r="DK12" s="9">
        <v>2058</v>
      </c>
      <c r="DL12" s="9">
        <v>51335</v>
      </c>
      <c r="DM12" s="9">
        <v>28155</v>
      </c>
      <c r="DN12" s="9">
        <v>0</v>
      </c>
      <c r="DO12" s="9">
        <v>0</v>
      </c>
      <c r="DP12" s="9">
        <v>0</v>
      </c>
      <c r="DQ12" s="9">
        <v>12332</v>
      </c>
      <c r="DR12" s="9">
        <v>0</v>
      </c>
      <c r="DS12" s="9">
        <v>75854</v>
      </c>
      <c r="DT12" s="9">
        <v>69405</v>
      </c>
      <c r="DU12" s="9">
        <v>0</v>
      </c>
      <c r="DV12" s="9">
        <v>0</v>
      </c>
      <c r="DW12" s="9">
        <v>83792</v>
      </c>
      <c r="DX12" s="9">
        <v>84108</v>
      </c>
      <c r="DY12" s="9">
        <v>34</v>
      </c>
      <c r="DZ12" s="9">
        <v>12664</v>
      </c>
      <c r="EA12" s="9">
        <v>0</v>
      </c>
      <c r="EB12" s="9">
        <v>1246</v>
      </c>
      <c r="EC12" s="9">
        <v>11435</v>
      </c>
      <c r="ED12" s="9">
        <v>4733</v>
      </c>
      <c r="EE12" s="9">
        <v>115710</v>
      </c>
      <c r="EF12" s="9">
        <v>41</v>
      </c>
      <c r="EG12" s="9">
        <v>0</v>
      </c>
      <c r="EH12" s="9">
        <v>0</v>
      </c>
      <c r="EI12" s="9">
        <v>922</v>
      </c>
      <c r="EJ12" s="9">
        <v>0</v>
      </c>
      <c r="EK12" s="9">
        <v>120</v>
      </c>
      <c r="EL12" s="9">
        <v>40847</v>
      </c>
      <c r="EM12" s="9">
        <v>4846</v>
      </c>
      <c r="EN12" s="9">
        <v>10296</v>
      </c>
      <c r="EO12" s="9">
        <v>14084</v>
      </c>
      <c r="EP12" s="9">
        <v>3410</v>
      </c>
      <c r="EQ12" s="9">
        <v>0</v>
      </c>
      <c r="ER12" s="9">
        <v>200</v>
      </c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51654</v>
      </c>
      <c r="EY12" s="9">
        <v>30601</v>
      </c>
      <c r="EZ12" s="9">
        <v>4586</v>
      </c>
      <c r="FA12" s="9">
        <v>0</v>
      </c>
      <c r="FB12" s="9">
        <v>101364</v>
      </c>
      <c r="FC12" s="9">
        <v>0</v>
      </c>
      <c r="FD12" s="9">
        <v>0</v>
      </c>
      <c r="FE12" s="9">
        <v>0</v>
      </c>
      <c r="FF12" s="9">
        <v>0</v>
      </c>
      <c r="FG12" s="9">
        <v>9264</v>
      </c>
      <c r="FH12" s="9">
        <v>1637</v>
      </c>
      <c r="FI12" s="9">
        <v>0</v>
      </c>
      <c r="FJ12" s="9">
        <v>7320</v>
      </c>
      <c r="FK12" s="9">
        <v>0</v>
      </c>
      <c r="FL12" s="9">
        <v>0</v>
      </c>
      <c r="FM12" s="9">
        <v>35366</v>
      </c>
      <c r="FN12" s="9">
        <v>0</v>
      </c>
      <c r="FO12" s="9">
        <v>393748</v>
      </c>
      <c r="FP12" s="9">
        <v>46130</v>
      </c>
      <c r="FQ12" s="9">
        <v>175819</v>
      </c>
      <c r="FR12" s="9">
        <v>80741</v>
      </c>
      <c r="FS12" s="9">
        <v>44633</v>
      </c>
      <c r="FT12" s="9">
        <v>0</v>
      </c>
      <c r="FU12" s="9">
        <v>307</v>
      </c>
      <c r="FV12" s="9">
        <v>18825</v>
      </c>
      <c r="FW12" s="9">
        <v>24360</v>
      </c>
      <c r="FX12" s="9">
        <v>0</v>
      </c>
      <c r="FY12" s="9">
        <v>0</v>
      </c>
      <c r="FZ12" s="9">
        <v>0</v>
      </c>
      <c r="GA12" s="9">
        <v>822</v>
      </c>
      <c r="GB12" s="9">
        <v>0</v>
      </c>
      <c r="GC12" s="9">
        <v>0</v>
      </c>
      <c r="GD12" s="9">
        <v>431379</v>
      </c>
      <c r="GE12" s="9">
        <v>61168</v>
      </c>
      <c r="GF12" s="9">
        <v>0</v>
      </c>
      <c r="GG12" s="9">
        <v>0</v>
      </c>
      <c r="GH12" s="9">
        <v>0</v>
      </c>
      <c r="GI12" s="9">
        <v>23101</v>
      </c>
      <c r="GJ12" s="9">
        <v>669</v>
      </c>
      <c r="GK12" s="9">
        <v>36181</v>
      </c>
      <c r="GL12" s="9">
        <v>0</v>
      </c>
      <c r="GM12" s="9">
        <v>0</v>
      </c>
      <c r="GN12" s="9">
        <v>264</v>
      </c>
      <c r="GO12" s="9">
        <v>7190</v>
      </c>
      <c r="GP12" s="9">
        <v>10842</v>
      </c>
      <c r="GQ12" s="9">
        <v>1007</v>
      </c>
      <c r="GR12" s="9">
        <v>42333</v>
      </c>
      <c r="GS12" s="9">
        <v>9097</v>
      </c>
      <c r="GT12" s="9">
        <v>259572</v>
      </c>
      <c r="GU12" s="9">
        <v>2000</v>
      </c>
      <c r="GV12" s="9">
        <v>8099</v>
      </c>
      <c r="GW12" s="9">
        <v>3824</v>
      </c>
      <c r="GX12" s="9">
        <v>10691</v>
      </c>
      <c r="GY12" s="9">
        <v>17811</v>
      </c>
      <c r="GZ12" s="9">
        <v>5004</v>
      </c>
      <c r="HA12" s="9">
        <v>0</v>
      </c>
      <c r="HB12" s="9">
        <v>8959</v>
      </c>
      <c r="HC12" s="9">
        <v>3413</v>
      </c>
      <c r="HD12" s="9">
        <v>200</v>
      </c>
      <c r="HE12" s="9">
        <v>0</v>
      </c>
      <c r="HF12" s="9">
        <v>32542</v>
      </c>
      <c r="HG12" s="9">
        <v>23921</v>
      </c>
      <c r="HH12" s="9">
        <v>6505</v>
      </c>
      <c r="HI12" s="9">
        <v>14488</v>
      </c>
      <c r="HJ12" s="9">
        <v>0</v>
      </c>
      <c r="HK12" s="9">
        <v>23921</v>
      </c>
      <c r="HL12" s="9">
        <v>8443</v>
      </c>
      <c r="HM12" s="9">
        <v>23921</v>
      </c>
      <c r="HN12" s="9">
        <v>0</v>
      </c>
      <c r="HO12" s="9">
        <v>0</v>
      </c>
      <c r="HP12" s="9">
        <v>23921</v>
      </c>
      <c r="HQ12" s="9">
        <v>14546</v>
      </c>
      <c r="HR12" s="9">
        <v>23921</v>
      </c>
      <c r="HS12" s="9">
        <v>7339</v>
      </c>
      <c r="HT12" s="9">
        <v>0</v>
      </c>
      <c r="HU12" s="9">
        <v>0</v>
      </c>
      <c r="HV12" s="9">
        <v>71255</v>
      </c>
      <c r="HW12" s="9">
        <v>53020</v>
      </c>
      <c r="HX12" s="9">
        <v>0</v>
      </c>
      <c r="HY12" s="9">
        <v>0</v>
      </c>
      <c r="HZ12" s="9">
        <v>675</v>
      </c>
      <c r="IA12" s="9">
        <v>3179</v>
      </c>
      <c r="IB12" s="9">
        <v>150910</v>
      </c>
      <c r="IC12" s="9">
        <v>0</v>
      </c>
      <c r="ID12" s="9">
        <v>106201</v>
      </c>
      <c r="IE12" s="9">
        <v>156571</v>
      </c>
      <c r="IF12" s="9">
        <v>39268</v>
      </c>
      <c r="IG12" s="9">
        <v>85775</v>
      </c>
      <c r="IH12" s="9">
        <v>54639</v>
      </c>
      <c r="II12" s="9">
        <v>167930</v>
      </c>
      <c r="IJ12" s="9">
        <v>157320</v>
      </c>
      <c r="IK12" s="9">
        <v>1173</v>
      </c>
      <c r="IL12" s="9">
        <v>33689</v>
      </c>
      <c r="IM12" s="9">
        <v>82750</v>
      </c>
      <c r="IN12" s="9">
        <v>191951</v>
      </c>
      <c r="IO12" s="9">
        <v>0</v>
      </c>
      <c r="IP12" s="9">
        <v>105393</v>
      </c>
      <c r="IQ12" s="9">
        <v>18291</v>
      </c>
      <c r="IR12" s="9">
        <v>0</v>
      </c>
      <c r="IS12" s="9">
        <v>8014</v>
      </c>
      <c r="IT12" s="9">
        <v>48613</v>
      </c>
      <c r="IU12" s="9">
        <v>0</v>
      </c>
      <c r="IV12" s="9">
        <v>374309</v>
      </c>
      <c r="IW12" s="9">
        <v>7374</v>
      </c>
      <c r="IX12" s="9">
        <v>27195</v>
      </c>
      <c r="IY12" s="9">
        <v>1990</v>
      </c>
      <c r="IZ12" s="9">
        <v>135</v>
      </c>
      <c r="JA12" s="9">
        <v>54628</v>
      </c>
      <c r="JB12" s="9">
        <v>142116</v>
      </c>
      <c r="JC12" s="9">
        <v>99168</v>
      </c>
      <c r="JD12" s="9">
        <v>168897</v>
      </c>
      <c r="JE12" s="9">
        <v>166439</v>
      </c>
      <c r="JF12" s="9">
        <v>172100</v>
      </c>
      <c r="JG12" s="9">
        <v>133460</v>
      </c>
      <c r="JH12" s="9">
        <v>139091</v>
      </c>
      <c r="JI12" s="9">
        <v>124459</v>
      </c>
      <c r="JJ12" s="9">
        <v>22842</v>
      </c>
      <c r="JK12" s="9">
        <v>1464</v>
      </c>
      <c r="JL12" s="9">
        <v>780</v>
      </c>
      <c r="JM12" s="9">
        <v>0</v>
      </c>
      <c r="JN12" s="9">
        <v>0</v>
      </c>
      <c r="JO12" s="9">
        <v>0</v>
      </c>
      <c r="JP12" s="9">
        <v>0</v>
      </c>
      <c r="JQ12" s="9">
        <v>0</v>
      </c>
      <c r="JR12" s="9">
        <v>4770</v>
      </c>
      <c r="JS12" s="9">
        <v>10398</v>
      </c>
      <c r="JT12" s="9">
        <v>0</v>
      </c>
      <c r="JU12" s="9">
        <v>0</v>
      </c>
      <c r="JV12" s="9">
        <v>126530</v>
      </c>
      <c r="JW12" s="9">
        <v>101965</v>
      </c>
      <c r="JX12" s="9">
        <v>17022</v>
      </c>
      <c r="JY12" s="9">
        <v>0</v>
      </c>
      <c r="JZ12" s="9">
        <v>18498</v>
      </c>
      <c r="KA12" s="9">
        <v>118238</v>
      </c>
      <c r="KB12" s="9">
        <v>292</v>
      </c>
      <c r="KC12" s="9">
        <v>0</v>
      </c>
      <c r="KD12" s="9">
        <v>40530</v>
      </c>
      <c r="KE12" s="9">
        <v>286947</v>
      </c>
      <c r="KF12" s="9">
        <v>17896</v>
      </c>
      <c r="KG12" s="9">
        <v>41308</v>
      </c>
      <c r="KH12" s="9">
        <v>177332</v>
      </c>
      <c r="KI12" s="9">
        <v>2265</v>
      </c>
      <c r="KJ12" s="9">
        <v>0</v>
      </c>
      <c r="KK12" s="9">
        <v>406</v>
      </c>
      <c r="KL12" s="9">
        <v>0</v>
      </c>
      <c r="KM12" s="9">
        <v>57672</v>
      </c>
      <c r="KN12" s="9">
        <v>5454</v>
      </c>
      <c r="KO12" s="9">
        <v>1323</v>
      </c>
      <c r="KP12" s="9">
        <v>0</v>
      </c>
      <c r="KQ12" s="9">
        <v>0</v>
      </c>
      <c r="KR12" s="9">
        <v>12380</v>
      </c>
      <c r="KS12" s="9">
        <v>53964</v>
      </c>
      <c r="KT12" s="9">
        <v>7826</v>
      </c>
      <c r="KU12" s="9">
        <v>0</v>
      </c>
      <c r="KV12" s="9">
        <v>0</v>
      </c>
      <c r="KW12" s="9">
        <v>0</v>
      </c>
      <c r="KX12" s="9">
        <v>0</v>
      </c>
      <c r="KY12" s="9">
        <v>950</v>
      </c>
      <c r="KZ12" s="9">
        <v>950</v>
      </c>
      <c r="LA12" s="9">
        <v>12234</v>
      </c>
      <c r="LB12" s="9">
        <v>0</v>
      </c>
      <c r="LC12" s="9">
        <v>298748</v>
      </c>
      <c r="LD12" s="9">
        <v>0</v>
      </c>
      <c r="LE12" s="9">
        <v>0</v>
      </c>
      <c r="LF12" s="9">
        <v>378</v>
      </c>
      <c r="LG12" s="9">
        <v>212423</v>
      </c>
      <c r="LH12" s="9">
        <v>1892</v>
      </c>
      <c r="LI12" s="9">
        <v>220863</v>
      </c>
      <c r="LJ12" s="9">
        <v>0</v>
      </c>
      <c r="LK12" s="9">
        <v>0</v>
      </c>
      <c r="LL12" s="9">
        <v>640</v>
      </c>
      <c r="LM12" s="9">
        <v>15478</v>
      </c>
      <c r="LN12" s="9">
        <v>0</v>
      </c>
      <c r="LO12" s="9">
        <v>0</v>
      </c>
      <c r="LP12" s="9">
        <v>490</v>
      </c>
      <c r="LQ12" s="9">
        <v>229725</v>
      </c>
      <c r="LR12" s="9">
        <v>44059</v>
      </c>
      <c r="LS12" s="9">
        <v>14717</v>
      </c>
      <c r="LT12" s="9">
        <v>2115</v>
      </c>
      <c r="LU12" s="9">
        <v>2081</v>
      </c>
      <c r="LV12" s="9">
        <v>425</v>
      </c>
      <c r="LW12" s="9">
        <v>34491</v>
      </c>
      <c r="LX12" s="9">
        <v>90278</v>
      </c>
      <c r="LY12" s="9">
        <v>0</v>
      </c>
      <c r="LZ12" s="9">
        <v>0</v>
      </c>
      <c r="MA12" s="9">
        <v>0</v>
      </c>
      <c r="MB12" s="9">
        <v>0</v>
      </c>
      <c r="MC12" s="9">
        <v>0</v>
      </c>
      <c r="MD12" s="9">
        <v>155050</v>
      </c>
      <c r="ME12" s="9">
        <v>31503</v>
      </c>
      <c r="MF12" s="9">
        <v>13972</v>
      </c>
      <c r="MG12" s="9">
        <v>92851</v>
      </c>
      <c r="MH12" s="9">
        <v>0</v>
      </c>
      <c r="MI12" s="9">
        <v>52147</v>
      </c>
      <c r="MJ12" s="9">
        <v>37302</v>
      </c>
      <c r="MK12" s="9">
        <v>15450</v>
      </c>
      <c r="ML12" s="9">
        <v>0</v>
      </c>
      <c r="MM12" s="9">
        <v>38748</v>
      </c>
      <c r="MN12" s="9">
        <v>83030</v>
      </c>
      <c r="MO12" s="9">
        <v>3300</v>
      </c>
      <c r="MP12" s="9">
        <v>29747</v>
      </c>
      <c r="MQ12" s="9">
        <v>38034</v>
      </c>
      <c r="MR12" s="9">
        <v>4399</v>
      </c>
      <c r="MS12" s="9">
        <v>7944</v>
      </c>
      <c r="MT12" s="9">
        <v>0</v>
      </c>
      <c r="MU12" s="9">
        <v>0</v>
      </c>
      <c r="MV12" s="9">
        <v>6000</v>
      </c>
      <c r="MW12" s="9">
        <v>28085</v>
      </c>
      <c r="MX12" s="9">
        <v>2531</v>
      </c>
      <c r="MY12" s="9">
        <v>670</v>
      </c>
      <c r="MZ12" s="9">
        <v>36864</v>
      </c>
      <c r="NA12" s="9">
        <v>0</v>
      </c>
      <c r="NB12" s="9">
        <v>6261</v>
      </c>
      <c r="NC12" s="9">
        <v>5781</v>
      </c>
      <c r="ND12" s="9">
        <v>0</v>
      </c>
      <c r="NE12" s="9">
        <v>10493</v>
      </c>
      <c r="NF12" s="9">
        <v>1650</v>
      </c>
      <c r="NG12" s="9">
        <v>482</v>
      </c>
      <c r="NH12" s="9">
        <v>6643</v>
      </c>
      <c r="NI12" s="9">
        <v>7249</v>
      </c>
      <c r="NJ12" s="9">
        <v>0</v>
      </c>
      <c r="NK12" s="9">
        <v>1420</v>
      </c>
      <c r="NL12" s="9">
        <v>75</v>
      </c>
      <c r="NM12" s="9">
        <v>0</v>
      </c>
      <c r="NN12" s="9">
        <v>0</v>
      </c>
      <c r="NO12" s="9">
        <v>12851</v>
      </c>
      <c r="NP12" s="9">
        <v>0</v>
      </c>
      <c r="NQ12" s="9">
        <v>2798</v>
      </c>
      <c r="NR12" s="9">
        <v>0</v>
      </c>
      <c r="NS12" s="9">
        <v>0</v>
      </c>
      <c r="NT12" s="9">
        <v>86963</v>
      </c>
      <c r="NU12" s="9">
        <v>17546</v>
      </c>
      <c r="NV12" s="9">
        <v>0</v>
      </c>
      <c r="NW12" s="9">
        <v>84276</v>
      </c>
      <c r="NX12" s="9">
        <v>1764</v>
      </c>
      <c r="NY12" s="9">
        <v>0</v>
      </c>
      <c r="NZ12" s="9">
        <v>0</v>
      </c>
      <c r="OA12" s="9">
        <v>161036</v>
      </c>
      <c r="OB12" s="9">
        <v>115848</v>
      </c>
      <c r="OC12" s="9">
        <v>701</v>
      </c>
      <c r="OD12" s="9">
        <v>0</v>
      </c>
      <c r="OE12" s="9">
        <v>0</v>
      </c>
      <c r="OF12" s="9">
        <v>169391</v>
      </c>
      <c r="OG12" s="9">
        <v>122913</v>
      </c>
      <c r="OH12" s="9">
        <v>46384</v>
      </c>
      <c r="OI12" s="9">
        <v>63572</v>
      </c>
      <c r="OJ12" s="9">
        <v>27500</v>
      </c>
      <c r="OK12" s="9">
        <v>0</v>
      </c>
      <c r="OL12" s="9">
        <v>726</v>
      </c>
      <c r="OM12" s="9">
        <v>0</v>
      </c>
      <c r="ON12" s="9">
        <v>1362</v>
      </c>
      <c r="OO12" s="9">
        <v>65599</v>
      </c>
      <c r="OP12" s="9">
        <v>14582</v>
      </c>
      <c r="OQ12" s="9">
        <v>151</v>
      </c>
      <c r="OR12" s="9">
        <v>163296</v>
      </c>
      <c r="OS12" s="9">
        <v>21980</v>
      </c>
      <c r="OT12" s="9">
        <v>3560</v>
      </c>
      <c r="OU12" s="9">
        <v>57827</v>
      </c>
      <c r="OV12" s="9">
        <v>59416</v>
      </c>
      <c r="OW12" s="9">
        <v>3078</v>
      </c>
      <c r="OX12" s="9">
        <v>0</v>
      </c>
    </row>
    <row r="13" spans="1:415" s="9" customFormat="1">
      <c r="A13" s="6" t="s">
        <v>7</v>
      </c>
      <c r="B13" s="11"/>
      <c r="C13" s="12" t="s">
        <v>8</v>
      </c>
      <c r="D13" s="9">
        <v>12306</v>
      </c>
      <c r="E13" s="9">
        <v>86831</v>
      </c>
      <c r="F13" s="9">
        <v>0</v>
      </c>
      <c r="G13" s="9">
        <v>0</v>
      </c>
      <c r="H13" s="9">
        <v>2348</v>
      </c>
      <c r="I13" s="9">
        <v>5823</v>
      </c>
      <c r="J13" s="9">
        <v>0</v>
      </c>
      <c r="K13" s="9">
        <v>316320</v>
      </c>
      <c r="L13" s="9">
        <v>27207</v>
      </c>
      <c r="M13" s="9">
        <v>341005</v>
      </c>
      <c r="N13" s="9">
        <v>55341</v>
      </c>
      <c r="O13" s="9">
        <v>2445</v>
      </c>
      <c r="P13" s="9">
        <v>289198</v>
      </c>
      <c r="Q13" s="9">
        <v>16848</v>
      </c>
      <c r="R13" s="9">
        <v>0</v>
      </c>
      <c r="S13" s="9">
        <v>76</v>
      </c>
      <c r="T13" s="9">
        <v>2464</v>
      </c>
      <c r="U13" s="9">
        <v>6700</v>
      </c>
      <c r="V13" s="9">
        <v>0</v>
      </c>
      <c r="W13" s="9">
        <v>0</v>
      </c>
      <c r="X13" s="9">
        <v>544907</v>
      </c>
      <c r="Y13" s="9">
        <v>155876</v>
      </c>
      <c r="Z13" s="9">
        <v>57420</v>
      </c>
      <c r="AA13" s="9">
        <v>82088</v>
      </c>
      <c r="AB13" s="9">
        <v>88139</v>
      </c>
      <c r="AC13" s="9">
        <v>92685</v>
      </c>
      <c r="AD13" s="9">
        <v>159970</v>
      </c>
      <c r="AE13" s="9">
        <v>182880</v>
      </c>
      <c r="AF13" s="9">
        <v>138070</v>
      </c>
      <c r="AG13" s="9">
        <v>146909</v>
      </c>
      <c r="AH13" s="9">
        <v>129747</v>
      </c>
      <c r="AI13" s="9">
        <v>259306</v>
      </c>
      <c r="AJ13" s="9">
        <v>3273342</v>
      </c>
      <c r="AK13" s="9">
        <v>869442</v>
      </c>
      <c r="AL13" s="9">
        <v>0</v>
      </c>
      <c r="AM13" s="9">
        <v>28713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44335</v>
      </c>
      <c r="AZ13" s="9">
        <v>96371</v>
      </c>
      <c r="BA13" s="9">
        <v>175245</v>
      </c>
      <c r="BB13" s="9">
        <v>61710</v>
      </c>
      <c r="BC13" s="9">
        <v>149463</v>
      </c>
      <c r="BD13" s="9">
        <v>162279</v>
      </c>
      <c r="BE13" s="9">
        <v>677</v>
      </c>
      <c r="BF13" s="9">
        <v>28567</v>
      </c>
      <c r="BG13" s="9">
        <v>497967</v>
      </c>
      <c r="BH13" s="9">
        <v>0</v>
      </c>
      <c r="BI13" s="9">
        <v>10767</v>
      </c>
      <c r="BJ13" s="9">
        <v>5732</v>
      </c>
      <c r="BK13" s="9">
        <v>242594</v>
      </c>
      <c r="BL13" s="9">
        <v>97200</v>
      </c>
      <c r="BM13" s="9">
        <v>98551</v>
      </c>
      <c r="BN13" s="9">
        <v>82414</v>
      </c>
      <c r="BO13" s="9">
        <v>114791</v>
      </c>
      <c r="BP13" s="9">
        <v>56383</v>
      </c>
      <c r="BQ13" s="9">
        <v>92564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94243</v>
      </c>
      <c r="BZ13" s="9">
        <v>252941</v>
      </c>
      <c r="CA13" s="9">
        <v>136633</v>
      </c>
      <c r="CB13" s="9">
        <v>303453</v>
      </c>
      <c r="CC13" s="9">
        <v>553135</v>
      </c>
      <c r="CD13" s="9">
        <v>377655</v>
      </c>
      <c r="CE13" s="9">
        <v>551140</v>
      </c>
      <c r="CF13" s="9">
        <v>506151</v>
      </c>
      <c r="CG13" s="9">
        <v>503194</v>
      </c>
      <c r="CH13" s="9">
        <v>364742</v>
      </c>
      <c r="CI13" s="9">
        <v>622963</v>
      </c>
      <c r="CJ13" s="9">
        <v>526530</v>
      </c>
      <c r="CK13" s="9">
        <v>464647</v>
      </c>
      <c r="CL13" s="9">
        <v>403737</v>
      </c>
      <c r="CM13" s="9">
        <v>492372</v>
      </c>
      <c r="CN13" s="9">
        <v>458821</v>
      </c>
      <c r="CO13" s="9">
        <v>450990</v>
      </c>
      <c r="CP13" s="9">
        <v>25939</v>
      </c>
      <c r="CQ13" s="9">
        <v>17953</v>
      </c>
      <c r="CR13" s="9">
        <v>634385</v>
      </c>
      <c r="CS13" s="9">
        <v>10237</v>
      </c>
      <c r="CT13" s="9">
        <v>0</v>
      </c>
      <c r="CU13" s="9">
        <v>73850</v>
      </c>
      <c r="CV13" s="9">
        <v>0</v>
      </c>
      <c r="CW13" s="9">
        <v>14990</v>
      </c>
      <c r="CX13" s="9">
        <v>0</v>
      </c>
      <c r="CY13" s="9">
        <v>0</v>
      </c>
      <c r="CZ13" s="9">
        <v>0</v>
      </c>
      <c r="DA13" s="9">
        <v>30280</v>
      </c>
      <c r="DB13" s="9">
        <v>0</v>
      </c>
      <c r="DC13" s="9">
        <v>0</v>
      </c>
      <c r="DD13" s="9">
        <v>8109</v>
      </c>
      <c r="DE13" s="9">
        <v>0</v>
      </c>
      <c r="DF13" s="9">
        <v>80094</v>
      </c>
      <c r="DG13" s="9">
        <v>490</v>
      </c>
      <c r="DH13" s="9">
        <v>38632</v>
      </c>
      <c r="DI13" s="9">
        <v>0</v>
      </c>
      <c r="DJ13" s="9">
        <v>11328</v>
      </c>
      <c r="DK13" s="9">
        <v>0</v>
      </c>
      <c r="DL13" s="9">
        <v>159214</v>
      </c>
      <c r="DM13" s="9">
        <v>7062</v>
      </c>
      <c r="DN13" s="9">
        <v>12764</v>
      </c>
      <c r="DO13" s="9">
        <v>0</v>
      </c>
      <c r="DP13" s="9">
        <v>102801</v>
      </c>
      <c r="DQ13" s="9">
        <v>43131</v>
      </c>
      <c r="DR13" s="9">
        <v>0</v>
      </c>
      <c r="DS13" s="9">
        <v>81314</v>
      </c>
      <c r="DT13" s="9">
        <v>65</v>
      </c>
      <c r="DU13" s="9">
        <v>0</v>
      </c>
      <c r="DV13" s="9">
        <v>21436</v>
      </c>
      <c r="DW13" s="9">
        <v>0</v>
      </c>
      <c r="DX13" s="9">
        <v>60453</v>
      </c>
      <c r="DY13" s="9">
        <v>0</v>
      </c>
      <c r="DZ13" s="9">
        <v>5771</v>
      </c>
      <c r="EA13" s="9">
        <v>0</v>
      </c>
      <c r="EB13" s="9">
        <v>295</v>
      </c>
      <c r="EC13" s="9">
        <v>48439</v>
      </c>
      <c r="ED13" s="9">
        <v>0</v>
      </c>
      <c r="EE13" s="9">
        <v>69259</v>
      </c>
      <c r="EF13" s="9">
        <v>11517</v>
      </c>
      <c r="EG13" s="9">
        <v>17957</v>
      </c>
      <c r="EH13" s="9">
        <v>11689</v>
      </c>
      <c r="EI13" s="9">
        <v>13766</v>
      </c>
      <c r="EJ13" s="9">
        <v>5896</v>
      </c>
      <c r="EK13" s="9">
        <v>615670</v>
      </c>
      <c r="EL13" s="9">
        <v>45570</v>
      </c>
      <c r="EM13" s="9">
        <v>0</v>
      </c>
      <c r="EN13" s="9">
        <v>0</v>
      </c>
      <c r="EO13" s="9">
        <v>0</v>
      </c>
      <c r="EP13" s="9">
        <v>126803</v>
      </c>
      <c r="EQ13" s="9">
        <v>62652</v>
      </c>
      <c r="ER13" s="9">
        <v>48223</v>
      </c>
      <c r="ES13" s="9">
        <v>1118</v>
      </c>
      <c r="ET13" s="9">
        <v>0</v>
      </c>
      <c r="EU13" s="9">
        <v>0</v>
      </c>
      <c r="EV13" s="9">
        <v>6958</v>
      </c>
      <c r="EW13" s="9">
        <v>10930</v>
      </c>
      <c r="EX13" s="9">
        <v>3870</v>
      </c>
      <c r="EY13" s="9">
        <v>0</v>
      </c>
      <c r="EZ13" s="9">
        <v>54523</v>
      </c>
      <c r="FA13" s="9">
        <v>19640</v>
      </c>
      <c r="FB13" s="9">
        <v>25845</v>
      </c>
      <c r="FC13" s="9">
        <v>268517</v>
      </c>
      <c r="FD13" s="9">
        <v>313942</v>
      </c>
      <c r="FE13" s="9">
        <v>162315</v>
      </c>
      <c r="FF13" s="9">
        <v>464275</v>
      </c>
      <c r="FG13" s="9">
        <v>463600</v>
      </c>
      <c r="FH13" s="9">
        <v>587786</v>
      </c>
      <c r="FI13" s="9">
        <v>266066</v>
      </c>
      <c r="FJ13" s="9">
        <v>79163</v>
      </c>
      <c r="FK13" s="9">
        <v>164194</v>
      </c>
      <c r="FL13" s="9">
        <v>106098</v>
      </c>
      <c r="FM13" s="9">
        <v>12059</v>
      </c>
      <c r="FN13" s="9">
        <v>9863</v>
      </c>
      <c r="FO13" s="9">
        <v>0</v>
      </c>
      <c r="FP13" s="9">
        <v>0</v>
      </c>
      <c r="FQ13" s="9">
        <v>2000</v>
      </c>
      <c r="FR13" s="9">
        <v>220087</v>
      </c>
      <c r="FS13" s="9">
        <v>194199</v>
      </c>
      <c r="FT13" s="9">
        <v>0</v>
      </c>
      <c r="FU13" s="9">
        <v>0</v>
      </c>
      <c r="FV13" s="9">
        <v>4263</v>
      </c>
      <c r="FW13" s="9">
        <v>0</v>
      </c>
      <c r="FX13" s="9">
        <v>0</v>
      </c>
      <c r="FY13" s="9">
        <v>274236</v>
      </c>
      <c r="FZ13" s="9">
        <v>0</v>
      </c>
      <c r="GA13" s="9">
        <v>0</v>
      </c>
      <c r="GB13" s="9">
        <v>86080</v>
      </c>
      <c r="GC13" s="9">
        <v>61752</v>
      </c>
      <c r="GD13" s="9">
        <v>321260</v>
      </c>
      <c r="GE13" s="9">
        <v>5882</v>
      </c>
      <c r="GF13" s="9">
        <v>0</v>
      </c>
      <c r="GG13" s="9">
        <v>243592</v>
      </c>
      <c r="GH13" s="9">
        <v>0</v>
      </c>
      <c r="GI13" s="9">
        <v>45916</v>
      </c>
      <c r="GJ13" s="9">
        <v>0</v>
      </c>
      <c r="GK13" s="9">
        <v>34068</v>
      </c>
      <c r="GL13" s="9">
        <v>0</v>
      </c>
      <c r="GM13" s="9">
        <v>66161</v>
      </c>
      <c r="GN13" s="9">
        <v>0</v>
      </c>
      <c r="GO13" s="9">
        <v>10550</v>
      </c>
      <c r="GP13" s="9">
        <v>235871</v>
      </c>
      <c r="GQ13" s="9">
        <v>0</v>
      </c>
      <c r="GR13" s="9">
        <v>353417</v>
      </c>
      <c r="GS13" s="9">
        <v>596865</v>
      </c>
      <c r="GT13" s="9">
        <v>185883</v>
      </c>
      <c r="GU13" s="9">
        <v>58435</v>
      </c>
      <c r="GV13" s="9">
        <v>0</v>
      </c>
      <c r="GW13" s="9">
        <v>0</v>
      </c>
      <c r="GX13" s="9">
        <v>0</v>
      </c>
      <c r="GY13" s="9">
        <v>22770</v>
      </c>
      <c r="GZ13" s="9">
        <v>73635</v>
      </c>
      <c r="HA13" s="9">
        <v>0</v>
      </c>
      <c r="HB13" s="9">
        <v>0</v>
      </c>
      <c r="HC13" s="9">
        <v>186909</v>
      </c>
      <c r="HD13" s="9">
        <v>185071</v>
      </c>
      <c r="HE13" s="9">
        <v>241688</v>
      </c>
      <c r="HF13" s="9">
        <v>10178</v>
      </c>
      <c r="HG13" s="9">
        <v>15039</v>
      </c>
      <c r="HH13" s="9">
        <v>1650</v>
      </c>
      <c r="HI13" s="9">
        <v>1650</v>
      </c>
      <c r="HJ13" s="9">
        <v>6580</v>
      </c>
      <c r="HK13" s="9">
        <v>14071</v>
      </c>
      <c r="HL13" s="9">
        <v>3979</v>
      </c>
      <c r="HM13" s="9">
        <v>92267</v>
      </c>
      <c r="HN13" s="9">
        <v>3339</v>
      </c>
      <c r="HO13" s="9">
        <v>4404</v>
      </c>
      <c r="HP13" s="9">
        <v>12233</v>
      </c>
      <c r="HQ13" s="9">
        <v>48487</v>
      </c>
      <c r="HR13" s="9">
        <v>15039</v>
      </c>
      <c r="HS13" s="9">
        <v>24230</v>
      </c>
      <c r="HT13" s="9">
        <v>0</v>
      </c>
      <c r="HU13" s="9">
        <v>37467</v>
      </c>
      <c r="HV13" s="9">
        <v>103401</v>
      </c>
      <c r="HW13" s="9">
        <v>5858</v>
      </c>
      <c r="HX13" s="9">
        <v>2342</v>
      </c>
      <c r="HY13" s="9">
        <v>554150</v>
      </c>
      <c r="HZ13" s="9">
        <v>0</v>
      </c>
      <c r="IA13" s="9">
        <v>0</v>
      </c>
      <c r="IB13" s="9">
        <v>169410</v>
      </c>
      <c r="IC13" s="9">
        <v>22057</v>
      </c>
      <c r="ID13" s="9">
        <v>53973</v>
      </c>
      <c r="IE13" s="9">
        <v>104294</v>
      </c>
      <c r="IF13" s="9">
        <v>42710</v>
      </c>
      <c r="IG13" s="9">
        <v>74145</v>
      </c>
      <c r="IH13" s="9">
        <v>60714</v>
      </c>
      <c r="II13" s="9">
        <v>111030</v>
      </c>
      <c r="IJ13" s="9">
        <v>102288</v>
      </c>
      <c r="IK13" s="9">
        <v>43312</v>
      </c>
      <c r="IL13" s="9">
        <v>43905</v>
      </c>
      <c r="IM13" s="9">
        <v>71809</v>
      </c>
      <c r="IN13" s="9">
        <v>101681</v>
      </c>
      <c r="IO13" s="9">
        <v>23904</v>
      </c>
      <c r="IP13" s="9">
        <v>68272</v>
      </c>
      <c r="IQ13" s="9">
        <v>20289</v>
      </c>
      <c r="IR13" s="9">
        <v>0</v>
      </c>
      <c r="IS13" s="9">
        <v>522154</v>
      </c>
      <c r="IT13" s="9">
        <v>7961</v>
      </c>
      <c r="IU13" s="9">
        <v>0</v>
      </c>
      <c r="IV13" s="9">
        <v>270416</v>
      </c>
      <c r="IW13" s="9">
        <v>5773</v>
      </c>
      <c r="IX13" s="9">
        <v>3800</v>
      </c>
      <c r="IY13" s="9">
        <v>5900</v>
      </c>
      <c r="IZ13" s="9">
        <v>10862</v>
      </c>
      <c r="JA13" s="9">
        <v>43355</v>
      </c>
      <c r="JB13" s="9">
        <v>0</v>
      </c>
      <c r="JC13" s="9">
        <v>0</v>
      </c>
      <c r="JD13" s="9">
        <v>0</v>
      </c>
      <c r="JE13" s="9">
        <v>0</v>
      </c>
      <c r="JF13" s="9">
        <v>0</v>
      </c>
      <c r="JG13" s="9">
        <v>0</v>
      </c>
      <c r="JH13" s="9">
        <v>0</v>
      </c>
      <c r="JI13" s="9">
        <v>0</v>
      </c>
      <c r="JJ13" s="9">
        <v>14612</v>
      </c>
      <c r="JK13" s="9">
        <v>98184</v>
      </c>
      <c r="JL13" s="9">
        <v>56354</v>
      </c>
      <c r="JM13" s="9">
        <v>18437</v>
      </c>
      <c r="JN13" s="9">
        <v>0</v>
      </c>
      <c r="JO13" s="9">
        <v>0</v>
      </c>
      <c r="JP13" s="9">
        <v>0</v>
      </c>
      <c r="JQ13" s="9">
        <v>49910</v>
      </c>
      <c r="JR13" s="9">
        <v>0</v>
      </c>
      <c r="JS13" s="9">
        <v>0</v>
      </c>
      <c r="JT13" s="9">
        <v>29067</v>
      </c>
      <c r="JU13" s="9">
        <v>0</v>
      </c>
      <c r="JV13" s="9">
        <v>32345</v>
      </c>
      <c r="JW13" s="9">
        <v>0</v>
      </c>
      <c r="JX13" s="9">
        <v>0</v>
      </c>
      <c r="JY13" s="9">
        <v>0</v>
      </c>
      <c r="JZ13" s="9">
        <v>5055</v>
      </c>
      <c r="KA13" s="9">
        <v>24488</v>
      </c>
      <c r="KB13" s="9">
        <v>0</v>
      </c>
      <c r="KC13" s="9">
        <v>129693</v>
      </c>
      <c r="KD13" s="9">
        <v>79676</v>
      </c>
      <c r="KE13" s="9">
        <v>291335</v>
      </c>
      <c r="KF13" s="9">
        <v>269614</v>
      </c>
      <c r="KG13" s="9">
        <v>25139</v>
      </c>
      <c r="KH13" s="9">
        <v>0</v>
      </c>
      <c r="KI13" s="9">
        <v>1023</v>
      </c>
      <c r="KJ13" s="9">
        <v>0</v>
      </c>
      <c r="KK13" s="9">
        <v>0</v>
      </c>
      <c r="KL13" s="9">
        <v>86231</v>
      </c>
      <c r="KM13" s="9">
        <v>63844</v>
      </c>
      <c r="KN13" s="9">
        <v>29862</v>
      </c>
      <c r="KO13" s="9">
        <v>0</v>
      </c>
      <c r="KP13" s="9">
        <v>81046</v>
      </c>
      <c r="KQ13" s="9">
        <v>43744</v>
      </c>
      <c r="KR13" s="9">
        <v>7540</v>
      </c>
      <c r="KS13" s="9">
        <v>269008</v>
      </c>
      <c r="KT13" s="9">
        <v>5765</v>
      </c>
      <c r="KU13" s="9">
        <v>0</v>
      </c>
      <c r="KV13" s="9">
        <v>422101</v>
      </c>
      <c r="KW13" s="9">
        <v>824727</v>
      </c>
      <c r="KX13" s="9">
        <v>1406</v>
      </c>
      <c r="KY13" s="9">
        <v>3750</v>
      </c>
      <c r="KZ13" s="9">
        <v>31385</v>
      </c>
      <c r="LA13" s="9">
        <v>1079</v>
      </c>
      <c r="LB13" s="9">
        <v>0</v>
      </c>
      <c r="LC13" s="9">
        <v>156359</v>
      </c>
      <c r="LD13" s="9">
        <v>1488</v>
      </c>
      <c r="LE13" s="9">
        <v>29907</v>
      </c>
      <c r="LF13" s="9">
        <v>142587</v>
      </c>
      <c r="LG13" s="9">
        <v>305474</v>
      </c>
      <c r="LH13" s="9">
        <v>0</v>
      </c>
      <c r="LI13" s="9">
        <v>530433</v>
      </c>
      <c r="LJ13" s="9">
        <v>0</v>
      </c>
      <c r="LK13" s="9">
        <v>707</v>
      </c>
      <c r="LL13" s="9">
        <v>0</v>
      </c>
      <c r="LM13" s="9">
        <v>6657</v>
      </c>
      <c r="LN13" s="9">
        <v>0</v>
      </c>
      <c r="LO13" s="9">
        <v>261</v>
      </c>
      <c r="LP13" s="9">
        <v>3460</v>
      </c>
      <c r="LQ13" s="9">
        <v>4068</v>
      </c>
      <c r="LR13" s="9">
        <v>681456</v>
      </c>
      <c r="LS13" s="9">
        <v>4681</v>
      </c>
      <c r="LT13" s="9">
        <v>4590</v>
      </c>
      <c r="LU13" s="9">
        <v>7838</v>
      </c>
      <c r="LV13" s="9">
        <v>1749</v>
      </c>
      <c r="LW13" s="9">
        <v>3113</v>
      </c>
      <c r="LX13" s="9">
        <v>110060</v>
      </c>
      <c r="LY13" s="9">
        <v>253999</v>
      </c>
      <c r="LZ13" s="9">
        <v>10333</v>
      </c>
      <c r="MA13" s="9">
        <v>20405</v>
      </c>
      <c r="MB13" s="9">
        <v>222957</v>
      </c>
      <c r="MC13" s="9">
        <v>11395</v>
      </c>
      <c r="MD13" s="9">
        <v>0</v>
      </c>
      <c r="ME13" s="9">
        <v>20696</v>
      </c>
      <c r="MF13" s="9">
        <v>122306</v>
      </c>
      <c r="MG13" s="9">
        <v>48899</v>
      </c>
      <c r="MH13" s="9">
        <v>4468922</v>
      </c>
      <c r="MI13" s="9">
        <v>0</v>
      </c>
      <c r="MJ13" s="9">
        <v>10825</v>
      </c>
      <c r="MK13" s="9">
        <v>38</v>
      </c>
      <c r="ML13" s="9">
        <v>0</v>
      </c>
      <c r="MM13" s="9">
        <v>0</v>
      </c>
      <c r="MN13" s="9">
        <v>0</v>
      </c>
      <c r="MO13" s="9">
        <v>16884</v>
      </c>
      <c r="MP13" s="9">
        <v>0</v>
      </c>
      <c r="MQ13" s="9">
        <v>80</v>
      </c>
      <c r="MR13" s="9">
        <v>21490</v>
      </c>
      <c r="MS13" s="9">
        <v>4030</v>
      </c>
      <c r="MT13" s="9">
        <v>0</v>
      </c>
      <c r="MU13" s="9">
        <v>1106410</v>
      </c>
      <c r="MV13" s="9">
        <v>0</v>
      </c>
      <c r="MW13" s="9">
        <v>2462</v>
      </c>
      <c r="MX13" s="9">
        <v>28585</v>
      </c>
      <c r="MY13" s="9">
        <v>0</v>
      </c>
      <c r="MZ13" s="9">
        <v>1785</v>
      </c>
      <c r="NA13" s="9">
        <v>0</v>
      </c>
      <c r="NB13" s="9">
        <v>671</v>
      </c>
      <c r="NC13" s="9">
        <v>29583</v>
      </c>
      <c r="ND13" s="9">
        <v>25692</v>
      </c>
      <c r="NE13" s="9">
        <v>0</v>
      </c>
      <c r="NF13" s="9">
        <v>0</v>
      </c>
      <c r="NG13" s="9">
        <v>0</v>
      </c>
      <c r="NH13" s="9">
        <v>12160</v>
      </c>
      <c r="NI13" s="9">
        <v>10575</v>
      </c>
      <c r="NJ13" s="9">
        <v>10211</v>
      </c>
      <c r="NK13" s="9">
        <v>0</v>
      </c>
      <c r="NL13" s="9">
        <v>0</v>
      </c>
      <c r="NM13" s="9">
        <v>303132</v>
      </c>
      <c r="NN13" s="9">
        <v>0</v>
      </c>
      <c r="NO13" s="9">
        <v>25707</v>
      </c>
      <c r="NP13" s="9">
        <v>140909</v>
      </c>
      <c r="NQ13" s="9">
        <v>3117</v>
      </c>
      <c r="NR13" s="9">
        <v>54</v>
      </c>
      <c r="NS13" s="9">
        <v>50</v>
      </c>
      <c r="NT13" s="9">
        <v>187988</v>
      </c>
      <c r="NU13" s="9">
        <v>1334</v>
      </c>
      <c r="NV13" s="9">
        <v>0</v>
      </c>
      <c r="NW13" s="9">
        <v>0</v>
      </c>
      <c r="NX13" s="9">
        <v>0</v>
      </c>
      <c r="NY13" s="9">
        <v>43985</v>
      </c>
      <c r="NZ13" s="9">
        <v>0</v>
      </c>
      <c r="OA13" s="9">
        <v>73944</v>
      </c>
      <c r="OB13" s="9">
        <v>53004</v>
      </c>
      <c r="OC13" s="9">
        <v>0</v>
      </c>
      <c r="OD13" s="9">
        <v>51008</v>
      </c>
      <c r="OE13" s="9">
        <v>0</v>
      </c>
      <c r="OF13" s="9">
        <v>257555</v>
      </c>
      <c r="OG13" s="9">
        <v>5261</v>
      </c>
      <c r="OH13" s="9">
        <v>23069</v>
      </c>
      <c r="OI13" s="9">
        <v>31095</v>
      </c>
      <c r="OJ13" s="9">
        <v>0</v>
      </c>
      <c r="OK13" s="9">
        <v>0</v>
      </c>
      <c r="OL13" s="9">
        <v>0</v>
      </c>
      <c r="OM13" s="9">
        <v>0</v>
      </c>
      <c r="ON13" s="9">
        <v>0</v>
      </c>
      <c r="OO13" s="9">
        <v>242670</v>
      </c>
      <c r="OP13" s="9">
        <v>0</v>
      </c>
      <c r="OQ13" s="9">
        <v>0</v>
      </c>
      <c r="OR13" s="9">
        <v>0</v>
      </c>
      <c r="OS13" s="9">
        <v>42734</v>
      </c>
      <c r="OT13" s="9">
        <v>15528</v>
      </c>
      <c r="OU13" s="9">
        <v>36018</v>
      </c>
      <c r="OV13" s="9">
        <v>0</v>
      </c>
      <c r="OW13" s="9">
        <v>27651</v>
      </c>
      <c r="OX13" s="9">
        <v>13267</v>
      </c>
    </row>
    <row r="14" spans="1:415" s="9" customFormat="1">
      <c r="A14" s="6" t="s">
        <v>9</v>
      </c>
      <c r="B14" s="11"/>
      <c r="C14" s="12" t="s">
        <v>10</v>
      </c>
      <c r="D14" s="9">
        <v>34165</v>
      </c>
      <c r="E14" s="9">
        <v>478113</v>
      </c>
      <c r="F14" s="9">
        <v>136608</v>
      </c>
      <c r="G14" s="9">
        <v>178769</v>
      </c>
      <c r="H14" s="9">
        <v>185674</v>
      </c>
      <c r="I14" s="9">
        <v>194028</v>
      </c>
      <c r="J14" s="9">
        <v>274402</v>
      </c>
      <c r="K14" s="9">
        <v>483210</v>
      </c>
      <c r="L14" s="9">
        <v>101001</v>
      </c>
      <c r="N14" s="9">
        <v>112535</v>
      </c>
      <c r="O14" s="9">
        <v>160004</v>
      </c>
      <c r="P14" s="9">
        <v>226478</v>
      </c>
      <c r="Q14" s="9">
        <v>2</v>
      </c>
      <c r="R14" s="9">
        <v>122061</v>
      </c>
      <c r="S14" s="9">
        <v>2960</v>
      </c>
      <c r="T14" s="9">
        <v>45391</v>
      </c>
      <c r="U14" s="9">
        <v>100108</v>
      </c>
      <c r="V14" s="9">
        <v>220509</v>
      </c>
      <c r="W14" s="9">
        <v>24550</v>
      </c>
      <c r="X14" s="9">
        <v>16262</v>
      </c>
      <c r="Y14" s="9">
        <v>591662</v>
      </c>
      <c r="Z14" s="9">
        <v>211963</v>
      </c>
      <c r="AA14" s="9">
        <v>275199</v>
      </c>
      <c r="AB14" s="9">
        <v>244051</v>
      </c>
      <c r="AC14" s="9">
        <v>339256</v>
      </c>
      <c r="AD14" s="9">
        <v>549696</v>
      </c>
      <c r="AE14" s="9">
        <v>488399</v>
      </c>
      <c r="AF14" s="9">
        <v>380762</v>
      </c>
      <c r="AG14" s="9">
        <v>680903</v>
      </c>
      <c r="AH14" s="9">
        <v>489990</v>
      </c>
      <c r="AI14" s="9">
        <v>435456</v>
      </c>
      <c r="AJ14" s="9">
        <v>3204746</v>
      </c>
      <c r="AK14" s="9">
        <v>249809</v>
      </c>
      <c r="AL14" s="9">
        <v>879911</v>
      </c>
      <c r="AM14" s="9">
        <v>240250</v>
      </c>
      <c r="AN14" s="9">
        <v>459424</v>
      </c>
      <c r="AO14" s="9">
        <v>449357</v>
      </c>
      <c r="AP14" s="9">
        <v>408187</v>
      </c>
      <c r="AQ14" s="9">
        <v>535014</v>
      </c>
      <c r="AR14" s="9">
        <v>449217</v>
      </c>
      <c r="AS14" s="9">
        <v>494907</v>
      </c>
      <c r="AT14" s="9">
        <v>402378</v>
      </c>
      <c r="AU14" s="9">
        <v>394876</v>
      </c>
      <c r="AV14" s="9">
        <v>667406</v>
      </c>
      <c r="AW14" s="9">
        <v>587644</v>
      </c>
      <c r="AX14" s="9">
        <v>680170</v>
      </c>
      <c r="AY14" s="9">
        <v>53037</v>
      </c>
      <c r="AZ14" s="9">
        <v>102531</v>
      </c>
      <c r="BA14" s="9">
        <v>236881</v>
      </c>
      <c r="BB14" s="9">
        <v>76764</v>
      </c>
      <c r="BC14" s="9">
        <v>206916</v>
      </c>
      <c r="BD14" s="9">
        <v>219883</v>
      </c>
      <c r="BE14" s="9">
        <v>233331</v>
      </c>
      <c r="BF14" s="9">
        <v>171898</v>
      </c>
      <c r="BG14" s="9">
        <v>665767</v>
      </c>
      <c r="BH14" s="9">
        <v>2312136</v>
      </c>
      <c r="BI14" s="9">
        <v>45226</v>
      </c>
      <c r="BJ14" s="9">
        <v>131264</v>
      </c>
      <c r="BK14" s="9">
        <v>317802</v>
      </c>
      <c r="BL14" s="9">
        <v>176885</v>
      </c>
      <c r="BM14" s="9">
        <v>139928</v>
      </c>
      <c r="BN14" s="9">
        <v>139306</v>
      </c>
      <c r="BO14" s="9">
        <v>178617</v>
      </c>
      <c r="BP14" s="9">
        <v>139886</v>
      </c>
      <c r="BQ14" s="9">
        <v>111674</v>
      </c>
      <c r="BR14" s="9">
        <v>345694</v>
      </c>
      <c r="BS14" s="9">
        <v>114372</v>
      </c>
      <c r="BT14" s="9">
        <v>71907</v>
      </c>
      <c r="BU14" s="9">
        <v>219978</v>
      </c>
      <c r="BV14" s="9">
        <v>364459</v>
      </c>
      <c r="BW14" s="9">
        <v>364188</v>
      </c>
      <c r="BX14" s="9">
        <v>316497</v>
      </c>
      <c r="BY14" s="9">
        <v>155180</v>
      </c>
      <c r="BZ14" s="9">
        <v>315352</v>
      </c>
      <c r="CA14" s="9">
        <v>278063</v>
      </c>
      <c r="CB14" s="9">
        <v>443872</v>
      </c>
      <c r="CC14" s="9">
        <v>673934</v>
      </c>
      <c r="CD14" s="9">
        <v>495952</v>
      </c>
      <c r="CE14" s="9">
        <v>544866</v>
      </c>
      <c r="CF14" s="9">
        <v>563176</v>
      </c>
      <c r="CG14" s="9">
        <v>540380</v>
      </c>
      <c r="CH14" s="9">
        <v>455779</v>
      </c>
      <c r="CI14" s="9">
        <v>602457</v>
      </c>
      <c r="CJ14" s="9">
        <v>472281</v>
      </c>
      <c r="CK14" s="9">
        <v>426066</v>
      </c>
      <c r="CL14" s="9">
        <v>482606</v>
      </c>
      <c r="CM14" s="9">
        <v>535666</v>
      </c>
      <c r="CN14" s="9">
        <v>569424</v>
      </c>
      <c r="CO14" s="9">
        <v>611030</v>
      </c>
      <c r="CP14" s="9">
        <v>531382</v>
      </c>
      <c r="CQ14" s="9">
        <v>256999</v>
      </c>
      <c r="CR14" s="9">
        <v>898442</v>
      </c>
      <c r="CS14" s="9">
        <v>17056</v>
      </c>
      <c r="CT14" s="9">
        <v>424857</v>
      </c>
      <c r="CU14" s="9">
        <v>101858</v>
      </c>
      <c r="CV14" s="9">
        <v>773879</v>
      </c>
      <c r="CW14" s="9">
        <v>307830</v>
      </c>
      <c r="CX14" s="9">
        <v>80781</v>
      </c>
      <c r="CY14" s="9">
        <v>271414</v>
      </c>
      <c r="CZ14" s="9">
        <v>112732</v>
      </c>
      <c r="DA14" s="9">
        <v>347873</v>
      </c>
      <c r="DB14" s="9">
        <v>252369</v>
      </c>
      <c r="DC14" s="9">
        <v>269051</v>
      </c>
      <c r="DD14" s="9">
        <v>29473</v>
      </c>
      <c r="DE14" s="9">
        <v>539409</v>
      </c>
      <c r="DF14" s="9">
        <v>174895</v>
      </c>
      <c r="DG14" s="9">
        <v>9815</v>
      </c>
      <c r="DH14" s="9">
        <v>88000</v>
      </c>
      <c r="DI14" s="9">
        <v>868062</v>
      </c>
      <c r="DJ14" s="9">
        <v>43699</v>
      </c>
      <c r="DK14" s="9">
        <v>113205</v>
      </c>
      <c r="DL14" s="9">
        <v>294419</v>
      </c>
      <c r="DM14" s="9">
        <v>407030</v>
      </c>
      <c r="DN14" s="9">
        <v>429021</v>
      </c>
      <c r="DO14" s="9">
        <v>876054</v>
      </c>
      <c r="DP14" s="9">
        <v>818862</v>
      </c>
      <c r="DQ14" s="9">
        <v>592794</v>
      </c>
      <c r="DR14" s="9">
        <v>323197</v>
      </c>
      <c r="DS14" s="9">
        <v>127300</v>
      </c>
      <c r="DT14" s="9">
        <v>178622</v>
      </c>
      <c r="DU14" s="9">
        <v>87993</v>
      </c>
      <c r="DV14" s="9">
        <v>644731</v>
      </c>
      <c r="DW14" s="9">
        <v>121819</v>
      </c>
      <c r="DX14" s="9">
        <v>15653</v>
      </c>
      <c r="DY14" s="9">
        <v>392275</v>
      </c>
      <c r="DZ14" s="9">
        <v>285442</v>
      </c>
      <c r="EA14" s="9">
        <v>350818</v>
      </c>
      <c r="EB14" s="9">
        <v>24951</v>
      </c>
      <c r="EC14" s="9">
        <v>77346</v>
      </c>
      <c r="ED14" s="9">
        <v>140002</v>
      </c>
      <c r="EE14" s="9">
        <v>110395</v>
      </c>
      <c r="EF14" s="9">
        <v>257510</v>
      </c>
      <c r="EG14" s="9">
        <v>152556</v>
      </c>
      <c r="EH14" s="9">
        <v>26729</v>
      </c>
      <c r="EI14" s="9">
        <v>266526</v>
      </c>
      <c r="EJ14" s="9">
        <v>152034</v>
      </c>
      <c r="EK14" s="9">
        <v>286059</v>
      </c>
      <c r="EL14" s="9">
        <v>171490</v>
      </c>
      <c r="EM14" s="9">
        <v>70149</v>
      </c>
      <c r="EN14" s="9">
        <v>131552</v>
      </c>
      <c r="EO14" s="9">
        <v>188689</v>
      </c>
      <c r="EP14" s="9">
        <v>131611</v>
      </c>
      <c r="EQ14" s="9">
        <v>31900</v>
      </c>
      <c r="ER14" s="9">
        <v>1167807</v>
      </c>
      <c r="ES14" s="9">
        <v>268223</v>
      </c>
      <c r="ET14" s="9">
        <v>248909</v>
      </c>
      <c r="EU14" s="9">
        <v>228955</v>
      </c>
      <c r="EV14" s="9">
        <v>658008</v>
      </c>
      <c r="EW14" s="9">
        <v>578363</v>
      </c>
      <c r="EX14" s="9">
        <v>6866</v>
      </c>
      <c r="EY14" s="9">
        <v>177119</v>
      </c>
      <c r="EZ14" s="9">
        <v>70907</v>
      </c>
      <c r="FA14" s="9">
        <v>0</v>
      </c>
      <c r="FB14" s="9">
        <v>150233</v>
      </c>
      <c r="FC14" s="9">
        <v>257138</v>
      </c>
      <c r="FD14" s="9">
        <v>502890</v>
      </c>
      <c r="FE14" s="9">
        <v>285830</v>
      </c>
      <c r="FF14" s="9">
        <v>646301</v>
      </c>
      <c r="FG14" s="9">
        <v>951229</v>
      </c>
      <c r="FH14" s="9">
        <v>587237</v>
      </c>
      <c r="FI14" s="9">
        <v>552003</v>
      </c>
      <c r="FJ14" s="9">
        <v>171352</v>
      </c>
      <c r="FK14" s="9">
        <v>245071</v>
      </c>
      <c r="FL14" s="9">
        <v>0</v>
      </c>
      <c r="FM14" s="9">
        <v>371020</v>
      </c>
      <c r="FN14" s="9">
        <v>90008</v>
      </c>
      <c r="FO14" s="9">
        <v>1037407</v>
      </c>
      <c r="FP14" s="9">
        <v>211370</v>
      </c>
      <c r="FQ14" s="9">
        <v>154779</v>
      </c>
      <c r="FR14" s="9">
        <v>277176</v>
      </c>
      <c r="FS14" s="9">
        <v>278632</v>
      </c>
      <c r="FT14" s="9">
        <v>49590</v>
      </c>
      <c r="FU14" s="9">
        <v>166297</v>
      </c>
      <c r="FV14" s="9">
        <v>208693</v>
      </c>
      <c r="FW14" s="9">
        <v>965387</v>
      </c>
      <c r="FX14" s="9">
        <v>312841</v>
      </c>
      <c r="FY14" s="9">
        <v>54807</v>
      </c>
      <c r="FZ14" s="9">
        <v>0</v>
      </c>
      <c r="GA14" s="9">
        <v>634591</v>
      </c>
      <c r="GB14" s="9">
        <v>179199</v>
      </c>
      <c r="GC14" s="9">
        <v>25398</v>
      </c>
      <c r="GD14" s="9">
        <v>159863</v>
      </c>
      <c r="GE14" s="9">
        <v>61433</v>
      </c>
      <c r="GF14" s="9">
        <v>393452</v>
      </c>
      <c r="GG14" s="9">
        <v>71116</v>
      </c>
      <c r="GH14" s="9">
        <v>422732</v>
      </c>
      <c r="GI14" s="9">
        <v>0</v>
      </c>
      <c r="GJ14" s="9">
        <v>370487</v>
      </c>
      <c r="GK14" s="9">
        <v>261981</v>
      </c>
      <c r="GL14" s="9">
        <v>666257</v>
      </c>
      <c r="GM14" s="9">
        <v>1400</v>
      </c>
      <c r="GN14" s="9">
        <v>13957</v>
      </c>
      <c r="GO14" s="9">
        <v>160950</v>
      </c>
      <c r="GP14" s="9">
        <v>104977</v>
      </c>
      <c r="GQ14" s="9">
        <v>93933</v>
      </c>
      <c r="GR14" s="9">
        <v>1869</v>
      </c>
      <c r="GS14" s="9">
        <v>13211</v>
      </c>
      <c r="GT14" s="9">
        <v>993770</v>
      </c>
      <c r="GU14" s="9">
        <v>39617</v>
      </c>
      <c r="GV14" s="9">
        <v>198527</v>
      </c>
      <c r="GW14" s="9">
        <v>106719</v>
      </c>
      <c r="GX14" s="9">
        <v>157405</v>
      </c>
      <c r="GY14" s="9">
        <v>265841</v>
      </c>
      <c r="GZ14" s="9">
        <v>117481</v>
      </c>
      <c r="HA14" s="9">
        <v>26925</v>
      </c>
      <c r="HB14" s="9">
        <v>210732</v>
      </c>
      <c r="HC14" s="9">
        <v>250028</v>
      </c>
      <c r="HD14" s="9">
        <v>372480</v>
      </c>
      <c r="HE14" s="9">
        <v>12846</v>
      </c>
      <c r="HF14" s="9">
        <v>1155735</v>
      </c>
      <c r="HG14" s="9">
        <v>1136238</v>
      </c>
      <c r="HH14" s="9">
        <v>170737</v>
      </c>
      <c r="HI14" s="9">
        <v>431428</v>
      </c>
      <c r="HJ14" s="9">
        <v>710368</v>
      </c>
      <c r="HK14" s="9">
        <v>691927</v>
      </c>
      <c r="HL14" s="9">
        <v>305020</v>
      </c>
      <c r="HM14" s="9">
        <v>448293</v>
      </c>
      <c r="HN14" s="9">
        <v>200708</v>
      </c>
      <c r="HO14" s="9">
        <v>310247</v>
      </c>
      <c r="HP14" s="9">
        <v>626483</v>
      </c>
      <c r="HQ14" s="9">
        <v>506949</v>
      </c>
      <c r="HR14" s="9">
        <v>454965</v>
      </c>
      <c r="HS14" s="9">
        <v>224400</v>
      </c>
      <c r="HT14" s="9">
        <v>518556</v>
      </c>
      <c r="HU14" s="9">
        <v>183357</v>
      </c>
      <c r="HV14" s="9">
        <v>92407</v>
      </c>
      <c r="HW14" s="9">
        <v>46280</v>
      </c>
      <c r="HX14" s="9">
        <v>53520</v>
      </c>
      <c r="HY14" s="9">
        <v>22072</v>
      </c>
      <c r="HZ14" s="9">
        <v>44685</v>
      </c>
      <c r="IA14" s="9">
        <v>130991</v>
      </c>
      <c r="IB14" s="9">
        <v>186684</v>
      </c>
      <c r="IC14" s="9">
        <v>138584</v>
      </c>
      <c r="ID14" s="9">
        <v>195045</v>
      </c>
      <c r="IE14" s="9">
        <v>509990</v>
      </c>
      <c r="IF14" s="9">
        <v>184728</v>
      </c>
      <c r="IG14" s="9">
        <v>241554</v>
      </c>
      <c r="IH14" s="9">
        <v>172975</v>
      </c>
      <c r="II14" s="9">
        <v>403676</v>
      </c>
      <c r="IJ14" s="9">
        <v>317246</v>
      </c>
      <c r="IK14" s="9">
        <v>212086</v>
      </c>
      <c r="IL14" s="9">
        <v>133492</v>
      </c>
      <c r="IM14" s="9">
        <v>255490</v>
      </c>
      <c r="IN14" s="9">
        <v>374963</v>
      </c>
      <c r="IO14" s="9">
        <v>204711</v>
      </c>
      <c r="IP14" s="9">
        <v>334848</v>
      </c>
      <c r="IQ14" s="9">
        <v>61054</v>
      </c>
      <c r="IR14" s="9">
        <v>24808</v>
      </c>
      <c r="IS14" s="9">
        <v>0</v>
      </c>
      <c r="IT14" s="9">
        <v>434918</v>
      </c>
      <c r="IU14" s="9">
        <v>239492</v>
      </c>
      <c r="IV14" s="9">
        <v>714321</v>
      </c>
      <c r="IW14" s="9">
        <v>82161</v>
      </c>
      <c r="IX14" s="9">
        <v>357531</v>
      </c>
      <c r="IY14" s="9">
        <v>321919</v>
      </c>
      <c r="IZ14" s="9">
        <v>128343</v>
      </c>
      <c r="JA14" s="9">
        <v>66634</v>
      </c>
      <c r="JB14" s="9">
        <v>320147</v>
      </c>
      <c r="JC14" s="9">
        <v>323226</v>
      </c>
      <c r="JD14" s="9">
        <v>351360</v>
      </c>
      <c r="JE14" s="9">
        <v>345520</v>
      </c>
      <c r="JF14" s="9">
        <v>362951</v>
      </c>
      <c r="JG14" s="9">
        <v>319555</v>
      </c>
      <c r="JH14" s="9">
        <v>390849</v>
      </c>
      <c r="JI14" s="9">
        <v>334453</v>
      </c>
      <c r="JJ14" s="9">
        <v>347739</v>
      </c>
      <c r="JK14" s="9">
        <v>99686</v>
      </c>
      <c r="JL14" s="9">
        <v>203942</v>
      </c>
      <c r="JM14" s="9">
        <v>428811</v>
      </c>
      <c r="JN14" s="9">
        <v>18044</v>
      </c>
      <c r="JO14" s="9">
        <v>54040</v>
      </c>
      <c r="JP14" s="9">
        <v>216399</v>
      </c>
      <c r="JQ14" s="9">
        <v>81445</v>
      </c>
      <c r="JR14" s="9">
        <v>367856</v>
      </c>
      <c r="JS14" s="9">
        <v>409952</v>
      </c>
      <c r="JT14" s="9">
        <v>85505</v>
      </c>
      <c r="JU14" s="9">
        <v>399672</v>
      </c>
      <c r="JV14" s="9">
        <v>529920</v>
      </c>
      <c r="JW14" s="9">
        <v>170715</v>
      </c>
      <c r="JX14" s="9">
        <v>190219</v>
      </c>
      <c r="JY14" s="9">
        <v>211945</v>
      </c>
      <c r="JZ14" s="9">
        <v>206681</v>
      </c>
      <c r="KA14" s="9">
        <v>33987</v>
      </c>
      <c r="KB14" s="9">
        <v>54454</v>
      </c>
      <c r="KC14" s="9">
        <v>63554</v>
      </c>
      <c r="KD14" s="9">
        <v>921542</v>
      </c>
      <c r="KE14" s="9">
        <v>229954</v>
      </c>
      <c r="KF14" s="9">
        <v>144822</v>
      </c>
      <c r="KG14" s="9">
        <v>195051</v>
      </c>
      <c r="KH14" s="9">
        <v>198506</v>
      </c>
      <c r="KI14" s="9">
        <v>2886</v>
      </c>
      <c r="KJ14" s="9">
        <v>39922</v>
      </c>
      <c r="KK14" s="9">
        <v>420761</v>
      </c>
      <c r="KL14" s="9">
        <v>54317</v>
      </c>
      <c r="KM14" s="9">
        <v>250132</v>
      </c>
      <c r="KN14" s="9">
        <v>200396</v>
      </c>
      <c r="KO14" s="9">
        <v>294635</v>
      </c>
      <c r="KP14" s="9">
        <v>213850</v>
      </c>
      <c r="KQ14" s="9">
        <v>38984</v>
      </c>
      <c r="KR14" s="9">
        <v>254277</v>
      </c>
      <c r="KS14" s="9">
        <v>752808</v>
      </c>
      <c r="KT14" s="9">
        <v>14168</v>
      </c>
      <c r="KU14" s="9">
        <v>498990</v>
      </c>
      <c r="KV14" s="9">
        <v>155521</v>
      </c>
      <c r="KW14" s="9">
        <v>0</v>
      </c>
      <c r="KX14" s="9">
        <v>265717</v>
      </c>
      <c r="KY14" s="9">
        <v>688959</v>
      </c>
      <c r="KZ14" s="9">
        <v>586108</v>
      </c>
      <c r="LA14" s="9">
        <v>472330</v>
      </c>
      <c r="LB14" s="9">
        <v>152831</v>
      </c>
      <c r="LC14" s="9">
        <v>226539</v>
      </c>
      <c r="LD14" s="9">
        <v>154985</v>
      </c>
      <c r="LE14" s="9">
        <v>69091</v>
      </c>
      <c r="LF14" s="9">
        <v>50539</v>
      </c>
      <c r="LG14" s="9">
        <v>719490</v>
      </c>
      <c r="LH14" s="9">
        <v>26466</v>
      </c>
      <c r="LI14" s="9">
        <v>120688</v>
      </c>
      <c r="LJ14" s="9">
        <v>115256</v>
      </c>
      <c r="LK14" s="9">
        <v>93386</v>
      </c>
      <c r="LL14" s="9">
        <v>2704</v>
      </c>
      <c r="LM14" s="9">
        <v>407590</v>
      </c>
      <c r="LN14" s="9">
        <v>69428</v>
      </c>
      <c r="LO14" s="9">
        <v>169430</v>
      </c>
      <c r="LP14" s="9">
        <v>346501</v>
      </c>
      <c r="LQ14" s="9">
        <v>209659</v>
      </c>
      <c r="LR14" s="9">
        <v>554453</v>
      </c>
      <c r="LS14" s="9">
        <v>211243</v>
      </c>
      <c r="LT14" s="9">
        <v>36061</v>
      </c>
      <c r="LU14" s="9">
        <v>292568</v>
      </c>
      <c r="LV14" s="9">
        <v>116979</v>
      </c>
      <c r="LW14" s="9">
        <v>200753</v>
      </c>
      <c r="LX14" s="9">
        <v>216308</v>
      </c>
      <c r="LY14" s="9">
        <v>0</v>
      </c>
      <c r="LZ14" s="9">
        <v>3893</v>
      </c>
      <c r="MA14" s="9">
        <v>3301</v>
      </c>
      <c r="MB14" s="9">
        <v>103791</v>
      </c>
      <c r="MC14" s="9">
        <v>2105</v>
      </c>
      <c r="MD14" s="9">
        <v>481941</v>
      </c>
      <c r="ME14" s="9">
        <v>26356</v>
      </c>
      <c r="MF14" s="9">
        <v>702253</v>
      </c>
      <c r="MG14" s="9">
        <v>515174</v>
      </c>
      <c r="MH14" s="9">
        <v>0</v>
      </c>
      <c r="MI14" s="9">
        <v>241533</v>
      </c>
      <c r="MJ14" s="9">
        <v>69793</v>
      </c>
      <c r="MK14" s="9">
        <v>292954</v>
      </c>
      <c r="ML14" s="9">
        <v>0</v>
      </c>
      <c r="MM14" s="9">
        <v>322714</v>
      </c>
      <c r="MN14" s="9">
        <v>463795</v>
      </c>
      <c r="MO14" s="9">
        <v>107302</v>
      </c>
      <c r="MP14" s="9">
        <v>270978</v>
      </c>
      <c r="MQ14" s="9">
        <v>38421</v>
      </c>
      <c r="MR14" s="9">
        <v>626803</v>
      </c>
      <c r="MS14" s="9">
        <v>127155</v>
      </c>
      <c r="MT14" s="9">
        <v>264548</v>
      </c>
      <c r="MU14" s="9">
        <v>369591</v>
      </c>
      <c r="MV14" s="9">
        <v>362830</v>
      </c>
      <c r="MW14" s="9">
        <v>46715</v>
      </c>
      <c r="MX14" s="9">
        <v>50269</v>
      </c>
      <c r="MY14" s="9">
        <v>85850</v>
      </c>
      <c r="MZ14" s="9">
        <v>65376</v>
      </c>
      <c r="NA14" s="9">
        <v>1032478</v>
      </c>
      <c r="NB14" s="9">
        <v>16259</v>
      </c>
      <c r="NC14" s="9">
        <v>214518</v>
      </c>
      <c r="ND14" s="9">
        <v>283580</v>
      </c>
      <c r="NE14" s="9">
        <v>102475</v>
      </c>
      <c r="NF14" s="9">
        <v>168361</v>
      </c>
      <c r="NG14" s="9">
        <v>111536</v>
      </c>
      <c r="NH14" s="9">
        <v>231261</v>
      </c>
      <c r="NI14" s="9">
        <v>44238</v>
      </c>
      <c r="NJ14" s="9">
        <v>65862</v>
      </c>
      <c r="NK14" s="9">
        <v>76385</v>
      </c>
      <c r="NL14" s="9">
        <v>105184</v>
      </c>
      <c r="NM14" s="9">
        <v>42894</v>
      </c>
      <c r="NN14" s="9">
        <v>316424</v>
      </c>
      <c r="NO14" s="9">
        <v>475783</v>
      </c>
      <c r="NP14" s="9">
        <v>349384</v>
      </c>
      <c r="NQ14" s="9">
        <v>9021</v>
      </c>
      <c r="NR14" s="9">
        <v>193566</v>
      </c>
      <c r="NS14" s="9">
        <v>102066</v>
      </c>
      <c r="NT14" s="9">
        <v>282604</v>
      </c>
      <c r="NU14" s="9">
        <v>192796</v>
      </c>
      <c r="NV14" s="9">
        <v>412657</v>
      </c>
      <c r="NW14" s="9">
        <v>314439</v>
      </c>
      <c r="NX14" s="9">
        <v>326490</v>
      </c>
      <c r="NY14" s="9">
        <v>774348</v>
      </c>
      <c r="NZ14" s="9">
        <v>45230</v>
      </c>
      <c r="OA14" s="9">
        <v>780061</v>
      </c>
      <c r="OB14" s="9">
        <v>247225</v>
      </c>
      <c r="OC14" s="9">
        <v>51801</v>
      </c>
      <c r="OD14" s="9">
        <v>65720</v>
      </c>
      <c r="OE14" s="9">
        <v>486429</v>
      </c>
      <c r="OF14" s="9">
        <v>422769</v>
      </c>
      <c r="OG14" s="9">
        <v>518793</v>
      </c>
      <c r="OH14" s="9">
        <v>171150</v>
      </c>
      <c r="OI14" s="9">
        <v>283318</v>
      </c>
      <c r="OJ14" s="9">
        <v>232061</v>
      </c>
      <c r="OK14" s="9">
        <v>387719</v>
      </c>
      <c r="OL14" s="9">
        <v>66995</v>
      </c>
      <c r="OM14" s="9">
        <v>993155</v>
      </c>
      <c r="ON14" s="9">
        <v>36459</v>
      </c>
      <c r="OO14" s="9">
        <v>578978</v>
      </c>
      <c r="OP14" s="9">
        <v>56919</v>
      </c>
      <c r="OQ14" s="9">
        <v>380</v>
      </c>
      <c r="OR14" s="9">
        <v>246964</v>
      </c>
      <c r="OS14" s="9">
        <v>426797</v>
      </c>
      <c r="OT14" s="9">
        <v>113821</v>
      </c>
      <c r="OU14" s="9">
        <v>485404</v>
      </c>
      <c r="OV14" s="9">
        <v>528418</v>
      </c>
      <c r="OW14" s="9">
        <v>301464</v>
      </c>
      <c r="OX14" s="9">
        <v>103916</v>
      </c>
    </row>
    <row r="15" spans="1:415" s="9" customFormat="1">
      <c r="A15" s="6" t="s">
        <v>11</v>
      </c>
      <c r="B15" s="11"/>
      <c r="C15" s="12" t="s">
        <v>12</v>
      </c>
      <c r="D15" s="9">
        <v>24264</v>
      </c>
      <c r="E15" s="9">
        <v>85731</v>
      </c>
      <c r="F15" s="9">
        <v>40220</v>
      </c>
      <c r="G15" s="9">
        <v>36425</v>
      </c>
      <c r="H15" s="9">
        <v>208262</v>
      </c>
      <c r="I15" s="9">
        <v>603387</v>
      </c>
      <c r="J15" s="9">
        <v>1103492</v>
      </c>
      <c r="K15" s="9">
        <v>122924</v>
      </c>
      <c r="L15" s="9">
        <v>46416</v>
      </c>
      <c r="N15" s="9">
        <v>45404</v>
      </c>
      <c r="O15" s="9">
        <v>119157</v>
      </c>
      <c r="P15" s="9">
        <v>145966</v>
      </c>
      <c r="Q15" s="9">
        <v>19885</v>
      </c>
      <c r="R15" s="9">
        <v>188363</v>
      </c>
      <c r="S15" s="9">
        <v>27305</v>
      </c>
      <c r="T15" s="9">
        <v>290352</v>
      </c>
      <c r="U15" s="9">
        <v>30494</v>
      </c>
      <c r="V15" s="9">
        <v>50249</v>
      </c>
      <c r="W15" s="9">
        <v>33165</v>
      </c>
      <c r="X15" s="9">
        <v>41304</v>
      </c>
      <c r="Y15" s="9">
        <v>159387</v>
      </c>
      <c r="Z15" s="9">
        <v>47950</v>
      </c>
      <c r="AA15" s="9">
        <v>90116</v>
      </c>
      <c r="AB15" s="9">
        <v>66334</v>
      </c>
      <c r="AC15" s="9">
        <v>89081</v>
      </c>
      <c r="AD15" s="9">
        <v>172590</v>
      </c>
      <c r="AE15" s="9">
        <v>157928</v>
      </c>
      <c r="AF15" s="9">
        <v>153422</v>
      </c>
      <c r="AG15" s="9">
        <v>168188</v>
      </c>
      <c r="AH15" s="9">
        <v>137156</v>
      </c>
      <c r="AI15" s="9">
        <v>61685</v>
      </c>
      <c r="AJ15" s="9">
        <v>0</v>
      </c>
      <c r="AK15" s="9">
        <v>4217428</v>
      </c>
      <c r="AL15" s="9">
        <v>485254</v>
      </c>
      <c r="AM15" s="9">
        <v>65188</v>
      </c>
      <c r="AN15" s="9">
        <v>336714</v>
      </c>
      <c r="AO15" s="9">
        <v>316985</v>
      </c>
      <c r="AP15" s="9">
        <v>330931</v>
      </c>
      <c r="AQ15" s="9">
        <v>340445</v>
      </c>
      <c r="AR15" s="9">
        <v>327401</v>
      </c>
      <c r="AS15" s="9">
        <v>300845</v>
      </c>
      <c r="AT15" s="9">
        <v>243345</v>
      </c>
      <c r="AU15" s="9">
        <v>269587</v>
      </c>
      <c r="AV15" s="9">
        <v>333424</v>
      </c>
      <c r="AW15" s="9">
        <v>330082</v>
      </c>
      <c r="AX15" s="9">
        <v>367423</v>
      </c>
      <c r="AY15" s="9">
        <v>37674</v>
      </c>
      <c r="AZ15" s="9">
        <v>15944</v>
      </c>
      <c r="BA15" s="9">
        <v>36381</v>
      </c>
      <c r="BB15" s="9">
        <v>11556</v>
      </c>
      <c r="BC15" s="9">
        <v>30746</v>
      </c>
      <c r="BD15" s="9">
        <v>33063</v>
      </c>
      <c r="BE15" s="9">
        <v>112885</v>
      </c>
      <c r="BF15" s="9">
        <v>100495</v>
      </c>
      <c r="BG15" s="9">
        <v>1346873</v>
      </c>
      <c r="BH15" s="9">
        <v>27470</v>
      </c>
      <c r="BI15" s="9">
        <v>11876</v>
      </c>
      <c r="BJ15" s="9">
        <v>79271</v>
      </c>
      <c r="BK15" s="9">
        <v>465328</v>
      </c>
      <c r="BL15" s="9">
        <v>204660</v>
      </c>
      <c r="BM15" s="9">
        <v>207402</v>
      </c>
      <c r="BN15" s="9">
        <v>181482</v>
      </c>
      <c r="BO15" s="9">
        <v>242786</v>
      </c>
      <c r="BP15" s="9">
        <v>128379</v>
      </c>
      <c r="BQ15" s="9">
        <v>202634</v>
      </c>
      <c r="BR15" s="9">
        <v>1252833</v>
      </c>
      <c r="BS15" s="9">
        <v>52440</v>
      </c>
      <c r="BT15" s="9">
        <v>117565</v>
      </c>
      <c r="BU15" s="9">
        <v>0</v>
      </c>
      <c r="BV15" s="9">
        <v>109644</v>
      </c>
      <c r="BW15" s="9">
        <v>124787</v>
      </c>
      <c r="BX15" s="9">
        <v>121904</v>
      </c>
      <c r="BY15" s="9">
        <v>34841</v>
      </c>
      <c r="BZ15" s="9">
        <v>30999</v>
      </c>
      <c r="CA15" s="9">
        <v>81795</v>
      </c>
      <c r="CB15" s="9">
        <v>173199</v>
      </c>
      <c r="CC15" s="9">
        <v>61565</v>
      </c>
      <c r="CD15" s="9">
        <v>149063</v>
      </c>
      <c r="CE15" s="9">
        <v>57269</v>
      </c>
      <c r="CF15" s="9">
        <v>57317</v>
      </c>
      <c r="CG15" s="9">
        <v>170458</v>
      </c>
      <c r="CH15" s="9">
        <v>142067</v>
      </c>
      <c r="CI15" s="9">
        <v>87404</v>
      </c>
      <c r="CJ15" s="9">
        <v>71158</v>
      </c>
      <c r="CK15" s="9">
        <v>289705</v>
      </c>
      <c r="CL15" s="9">
        <v>263972</v>
      </c>
      <c r="CM15" s="9">
        <v>296308</v>
      </c>
      <c r="CN15" s="9">
        <v>280419</v>
      </c>
      <c r="CO15" s="9">
        <v>284680</v>
      </c>
      <c r="CP15" s="9">
        <v>386862</v>
      </c>
      <c r="CQ15" s="9">
        <v>88562</v>
      </c>
      <c r="CR15" s="9">
        <v>644288</v>
      </c>
      <c r="CS15" s="9">
        <v>18457</v>
      </c>
      <c r="CT15" s="9">
        <v>153296</v>
      </c>
      <c r="CU15" s="9">
        <v>4529</v>
      </c>
      <c r="CV15" s="9">
        <v>1064369</v>
      </c>
      <c r="CW15" s="9">
        <v>157104</v>
      </c>
      <c r="CX15" s="9">
        <v>11668</v>
      </c>
      <c r="CY15" s="9">
        <v>134212</v>
      </c>
      <c r="CZ15" s="9">
        <v>21809</v>
      </c>
      <c r="DA15" s="9">
        <v>589993</v>
      </c>
      <c r="DB15" s="9">
        <v>616866</v>
      </c>
      <c r="DC15" s="9">
        <v>139526</v>
      </c>
      <c r="DD15" s="9">
        <v>64012</v>
      </c>
      <c r="DE15" s="9">
        <v>0</v>
      </c>
      <c r="DF15" s="9">
        <v>122152</v>
      </c>
      <c r="DG15" s="9">
        <v>56850</v>
      </c>
      <c r="DH15" s="9">
        <v>79573</v>
      </c>
      <c r="DI15" s="9">
        <v>191362</v>
      </c>
      <c r="DJ15" s="9">
        <v>231323</v>
      </c>
      <c r="DK15" s="9">
        <v>152668</v>
      </c>
      <c r="DL15" s="9">
        <v>318850</v>
      </c>
      <c r="DM15" s="9">
        <v>237796</v>
      </c>
      <c r="DN15" s="9">
        <v>130129</v>
      </c>
      <c r="DO15" s="9">
        <v>492443</v>
      </c>
      <c r="DP15" s="9">
        <v>0</v>
      </c>
      <c r="DQ15" s="9">
        <v>78957</v>
      </c>
      <c r="DR15" s="9">
        <v>206457</v>
      </c>
      <c r="DS15" s="9">
        <v>84769</v>
      </c>
      <c r="DT15" s="9">
        <v>142264</v>
      </c>
      <c r="DU15" s="9">
        <v>129491</v>
      </c>
      <c r="DV15" s="9">
        <v>203799</v>
      </c>
      <c r="DW15" s="9">
        <v>67810</v>
      </c>
      <c r="DX15" s="9">
        <v>158799</v>
      </c>
      <c r="DY15" s="9">
        <v>67402</v>
      </c>
      <c r="DZ15" s="9">
        <v>198536</v>
      </c>
      <c r="EA15" s="9">
        <v>51315</v>
      </c>
      <c r="EB15" s="9">
        <v>10678</v>
      </c>
      <c r="EC15" s="9">
        <v>18913</v>
      </c>
      <c r="ED15" s="9">
        <v>51560</v>
      </c>
      <c r="EE15" s="9">
        <v>151646</v>
      </c>
      <c r="EF15" s="9">
        <v>313914</v>
      </c>
      <c r="EG15" s="9">
        <v>573701</v>
      </c>
      <c r="EH15" s="9">
        <v>257745</v>
      </c>
      <c r="EI15" s="9">
        <v>215992</v>
      </c>
      <c r="EJ15" s="9">
        <v>269142</v>
      </c>
      <c r="EK15" s="9">
        <v>122449</v>
      </c>
      <c r="EL15" s="9">
        <v>90970</v>
      </c>
      <c r="EM15" s="9">
        <v>31642</v>
      </c>
      <c r="EN15" s="9">
        <v>132920</v>
      </c>
      <c r="EO15" s="9">
        <v>0</v>
      </c>
      <c r="EP15" s="9">
        <v>200120</v>
      </c>
      <c r="EQ15" s="9">
        <v>16493</v>
      </c>
      <c r="ER15" s="9">
        <v>1300062</v>
      </c>
      <c r="ES15" s="9">
        <v>329305</v>
      </c>
      <c r="ET15" s="9">
        <v>149333</v>
      </c>
      <c r="EU15" s="9">
        <v>167879</v>
      </c>
      <c r="EV15" s="9">
        <v>583869</v>
      </c>
      <c r="EW15" s="9">
        <v>442074</v>
      </c>
      <c r="EX15" s="9">
        <v>4500</v>
      </c>
      <c r="EY15" s="9">
        <v>651122</v>
      </c>
      <c r="EZ15" s="9">
        <v>20162</v>
      </c>
      <c r="FA15" s="9">
        <v>0</v>
      </c>
      <c r="FB15" s="9">
        <v>116375</v>
      </c>
      <c r="FC15" s="9">
        <v>57799</v>
      </c>
      <c r="FD15" s="9">
        <v>124827</v>
      </c>
      <c r="FE15" s="9">
        <v>32057</v>
      </c>
      <c r="FF15" s="9">
        <v>171940</v>
      </c>
      <c r="FG15" s="9">
        <v>145713</v>
      </c>
      <c r="FH15" s="9">
        <v>128227</v>
      </c>
      <c r="FI15" s="9">
        <v>150084</v>
      </c>
      <c r="FJ15" s="9">
        <v>25743</v>
      </c>
      <c r="FK15" s="9">
        <v>46142</v>
      </c>
      <c r="FL15" s="9">
        <v>0</v>
      </c>
      <c r="FM15" s="9">
        <v>368549</v>
      </c>
      <c r="FN15" s="9">
        <v>19980</v>
      </c>
      <c r="FO15" s="9">
        <v>670177</v>
      </c>
      <c r="FP15" s="9">
        <v>8900</v>
      </c>
      <c r="FQ15" s="9">
        <v>127307</v>
      </c>
      <c r="FR15" s="9">
        <v>22596</v>
      </c>
      <c r="FS15" s="9">
        <v>24349</v>
      </c>
      <c r="FT15" s="9">
        <v>51339</v>
      </c>
      <c r="FU15" s="9">
        <v>0</v>
      </c>
      <c r="FV15" s="9">
        <v>65573</v>
      </c>
      <c r="FW15" s="9">
        <v>64661</v>
      </c>
      <c r="FX15" s="9">
        <v>26982</v>
      </c>
      <c r="FY15" s="9">
        <v>31369</v>
      </c>
      <c r="FZ15" s="9">
        <v>0</v>
      </c>
      <c r="GA15" s="9">
        <v>80912</v>
      </c>
      <c r="GB15" s="9">
        <v>0</v>
      </c>
      <c r="GC15" s="9">
        <v>0</v>
      </c>
      <c r="GD15" s="9">
        <v>15154</v>
      </c>
      <c r="GE15" s="9">
        <v>0</v>
      </c>
      <c r="GF15" s="9">
        <v>83050</v>
      </c>
      <c r="GG15" s="9">
        <v>0</v>
      </c>
      <c r="GH15" s="9">
        <v>129699</v>
      </c>
      <c r="GI15" s="9">
        <v>0</v>
      </c>
      <c r="GJ15" s="9">
        <v>0</v>
      </c>
      <c r="GK15" s="9">
        <v>60944</v>
      </c>
      <c r="GL15" s="9">
        <v>350864</v>
      </c>
      <c r="GM15" s="9">
        <v>0</v>
      </c>
      <c r="GN15" s="9">
        <v>50373</v>
      </c>
      <c r="GO15" s="9">
        <v>177735</v>
      </c>
      <c r="GP15" s="9">
        <v>143100</v>
      </c>
      <c r="GQ15" s="9">
        <v>165927</v>
      </c>
      <c r="GR15" s="9">
        <v>0</v>
      </c>
      <c r="GS15" s="9">
        <v>66391</v>
      </c>
      <c r="GT15" s="9">
        <v>1296647</v>
      </c>
      <c r="GU15" s="9">
        <v>44793</v>
      </c>
      <c r="GV15" s="9">
        <v>112621</v>
      </c>
      <c r="GW15" s="9">
        <v>121344</v>
      </c>
      <c r="GX15" s="9">
        <v>300109</v>
      </c>
      <c r="GY15" s="9">
        <v>675852</v>
      </c>
      <c r="GZ15" s="9">
        <v>105472</v>
      </c>
      <c r="HA15" s="9">
        <v>37363</v>
      </c>
      <c r="HB15" s="9">
        <v>0</v>
      </c>
      <c r="HC15" s="9">
        <v>158016</v>
      </c>
      <c r="HD15" s="9">
        <v>166307</v>
      </c>
      <c r="HE15" s="9">
        <v>0</v>
      </c>
      <c r="HF15" s="9">
        <v>458089</v>
      </c>
      <c r="HG15" s="9">
        <v>310537</v>
      </c>
      <c r="HH15" s="9">
        <v>156535</v>
      </c>
      <c r="HI15" s="9">
        <v>333421</v>
      </c>
      <c r="HJ15" s="9">
        <v>617927</v>
      </c>
      <c r="HK15" s="9">
        <v>585552</v>
      </c>
      <c r="HL15" s="9">
        <v>294845</v>
      </c>
      <c r="HM15" s="9">
        <v>235576</v>
      </c>
      <c r="HN15" s="9">
        <v>112863</v>
      </c>
      <c r="HO15" s="9">
        <v>346221</v>
      </c>
      <c r="HP15" s="9">
        <v>526053</v>
      </c>
      <c r="HQ15" s="9">
        <v>258515</v>
      </c>
      <c r="HR15" s="9">
        <v>310537</v>
      </c>
      <c r="HS15" s="9">
        <v>150620</v>
      </c>
      <c r="HT15" s="9">
        <v>0</v>
      </c>
      <c r="HU15" s="9">
        <v>58957</v>
      </c>
      <c r="HV15" s="9">
        <v>4760</v>
      </c>
      <c r="HW15" s="9">
        <v>51743</v>
      </c>
      <c r="HX15" s="9">
        <v>339437</v>
      </c>
      <c r="HY15" s="9">
        <v>0</v>
      </c>
      <c r="HZ15" s="9">
        <v>22639</v>
      </c>
      <c r="IA15" s="9">
        <v>55483</v>
      </c>
      <c r="IB15" s="9">
        <v>346888</v>
      </c>
      <c r="IC15" s="9">
        <v>0</v>
      </c>
      <c r="ID15" s="9">
        <v>80628</v>
      </c>
      <c r="IE15" s="9">
        <v>135825</v>
      </c>
      <c r="IF15" s="9">
        <v>39268</v>
      </c>
      <c r="IG15" s="9">
        <v>85775</v>
      </c>
      <c r="IH15" s="9">
        <v>54639</v>
      </c>
      <c r="II15" s="9">
        <v>167122</v>
      </c>
      <c r="IJ15" s="9">
        <v>157320</v>
      </c>
      <c r="IK15" s="9">
        <v>0</v>
      </c>
      <c r="IL15" s="9">
        <v>33689</v>
      </c>
      <c r="IM15" s="9">
        <v>82950</v>
      </c>
      <c r="IN15" s="9">
        <v>152573</v>
      </c>
      <c r="IO15" s="9">
        <v>0</v>
      </c>
      <c r="IP15" s="9">
        <v>103793</v>
      </c>
      <c r="IQ15" s="9">
        <v>17860</v>
      </c>
      <c r="IR15" s="9">
        <v>35109</v>
      </c>
      <c r="IS15" s="9">
        <v>0</v>
      </c>
      <c r="IT15" s="9">
        <v>0</v>
      </c>
      <c r="IU15" s="9">
        <v>34862</v>
      </c>
      <c r="IV15" s="9">
        <v>549594</v>
      </c>
      <c r="IW15" s="9">
        <v>52436</v>
      </c>
      <c r="IX15" s="9">
        <v>243969</v>
      </c>
      <c r="IY15" s="9">
        <v>291192</v>
      </c>
      <c r="IZ15" s="9">
        <v>75201</v>
      </c>
      <c r="JA15" s="9">
        <v>41769</v>
      </c>
      <c r="JB15" s="9">
        <v>1036941</v>
      </c>
      <c r="JC15" s="9">
        <v>988780</v>
      </c>
      <c r="JD15" s="9">
        <v>1174457</v>
      </c>
      <c r="JE15" s="9">
        <v>1091998</v>
      </c>
      <c r="JF15" s="9">
        <v>1180673</v>
      </c>
      <c r="JG15" s="9">
        <v>1205479</v>
      </c>
      <c r="JH15" s="9">
        <v>1241032</v>
      </c>
      <c r="JI15" s="9">
        <v>1283364</v>
      </c>
      <c r="JJ15" s="9">
        <v>590770</v>
      </c>
      <c r="JK15" s="9">
        <v>4987</v>
      </c>
      <c r="JL15" s="9">
        <v>603220</v>
      </c>
      <c r="JM15" s="9">
        <v>53258</v>
      </c>
      <c r="JN15" s="9">
        <v>61537</v>
      </c>
      <c r="JO15" s="9">
        <v>58688</v>
      </c>
      <c r="JP15" s="9">
        <v>115798</v>
      </c>
      <c r="JQ15" s="9">
        <v>81762</v>
      </c>
      <c r="JR15" s="9">
        <v>73185</v>
      </c>
      <c r="JS15" s="9">
        <v>0</v>
      </c>
      <c r="JT15" s="9">
        <v>71185</v>
      </c>
      <c r="JU15" s="9">
        <v>246147</v>
      </c>
      <c r="JV15" s="9">
        <v>92260</v>
      </c>
      <c r="JW15" s="9">
        <v>537452</v>
      </c>
      <c r="JX15" s="9">
        <v>5809</v>
      </c>
      <c r="JY15" s="9">
        <v>248032</v>
      </c>
      <c r="JZ15" s="9">
        <v>85235</v>
      </c>
      <c r="KA15" s="9">
        <v>53408</v>
      </c>
      <c r="KB15" s="9">
        <v>235763</v>
      </c>
      <c r="KC15" s="9">
        <v>28830</v>
      </c>
      <c r="KD15" s="9">
        <v>17381</v>
      </c>
      <c r="KE15" s="9">
        <v>96304</v>
      </c>
      <c r="KF15" s="9">
        <v>0</v>
      </c>
      <c r="KG15" s="9">
        <v>102701</v>
      </c>
      <c r="KH15" s="9">
        <v>0</v>
      </c>
      <c r="KI15" s="9">
        <v>41743</v>
      </c>
      <c r="KJ15" s="9">
        <v>110789</v>
      </c>
      <c r="KK15" s="9">
        <v>0</v>
      </c>
      <c r="KL15" s="9">
        <v>69446</v>
      </c>
      <c r="KM15" s="9">
        <v>105522</v>
      </c>
      <c r="KN15" s="9">
        <v>96028</v>
      </c>
      <c r="KO15" s="9">
        <v>63558</v>
      </c>
      <c r="KP15" s="9">
        <v>82567</v>
      </c>
      <c r="KQ15" s="9">
        <v>30612</v>
      </c>
      <c r="KR15" s="9">
        <v>80647</v>
      </c>
      <c r="KS15" s="9">
        <v>90126</v>
      </c>
      <c r="KT15" s="9">
        <v>7831</v>
      </c>
      <c r="KU15" s="9">
        <v>236405</v>
      </c>
      <c r="KV15" s="9">
        <v>46576</v>
      </c>
      <c r="KW15" s="9">
        <v>30000</v>
      </c>
      <c r="KX15" s="9">
        <v>49751</v>
      </c>
      <c r="KY15" s="9">
        <v>266570</v>
      </c>
      <c r="KZ15" s="9">
        <v>297820</v>
      </c>
      <c r="LA15" s="9">
        <v>261591</v>
      </c>
      <c r="LB15" s="9">
        <v>24600</v>
      </c>
      <c r="LC15" s="9">
        <v>468705</v>
      </c>
      <c r="LD15" s="9">
        <v>45760</v>
      </c>
      <c r="LE15" s="9">
        <v>35215</v>
      </c>
      <c r="LF15" s="9">
        <v>31380</v>
      </c>
      <c r="LG15" s="9">
        <v>741436</v>
      </c>
      <c r="LH15" s="9">
        <v>73806</v>
      </c>
      <c r="LI15" s="9">
        <v>216669</v>
      </c>
      <c r="LJ15" s="9">
        <v>630489</v>
      </c>
      <c r="LK15" s="9">
        <v>808660</v>
      </c>
      <c r="LL15" s="9">
        <v>39048</v>
      </c>
      <c r="LM15" s="9">
        <v>493003</v>
      </c>
      <c r="LN15" s="9">
        <v>32547</v>
      </c>
      <c r="LO15" s="9">
        <v>51707</v>
      </c>
      <c r="LP15" s="9">
        <v>133208</v>
      </c>
      <c r="LQ15" s="9">
        <v>630490</v>
      </c>
      <c r="LR15" s="9">
        <v>142551</v>
      </c>
      <c r="LS15" s="9">
        <v>63138</v>
      </c>
      <c r="LT15" s="9">
        <v>62038</v>
      </c>
      <c r="LU15" s="9">
        <v>24502</v>
      </c>
      <c r="LV15" s="9">
        <v>5226</v>
      </c>
      <c r="LW15" s="9">
        <v>24028</v>
      </c>
      <c r="LX15" s="9">
        <v>187816</v>
      </c>
      <c r="LY15" s="9">
        <v>18000</v>
      </c>
      <c r="LZ15" s="9">
        <v>867</v>
      </c>
      <c r="MA15" s="9">
        <v>29831</v>
      </c>
      <c r="MB15" s="9">
        <v>285218</v>
      </c>
      <c r="MC15" s="9">
        <v>881</v>
      </c>
      <c r="MD15" s="9">
        <v>0</v>
      </c>
      <c r="ME15" s="9">
        <v>50995</v>
      </c>
      <c r="MF15" s="9">
        <v>674790</v>
      </c>
      <c r="MG15" s="9">
        <v>726230</v>
      </c>
      <c r="MH15" s="9">
        <v>0</v>
      </c>
      <c r="MI15" s="9">
        <v>170839</v>
      </c>
      <c r="MJ15" s="9">
        <v>166335</v>
      </c>
      <c r="MK15" s="9">
        <v>149391</v>
      </c>
      <c r="ML15" s="9">
        <v>0</v>
      </c>
      <c r="MM15" s="9">
        <v>287249</v>
      </c>
      <c r="MN15" s="9">
        <v>363250</v>
      </c>
      <c r="MO15" s="9">
        <v>19995</v>
      </c>
      <c r="MP15" s="9">
        <v>49043</v>
      </c>
      <c r="MQ15" s="9">
        <v>78842</v>
      </c>
      <c r="MR15" s="9">
        <v>633789</v>
      </c>
      <c r="MS15" s="9">
        <v>40021</v>
      </c>
      <c r="MT15" s="9">
        <v>121556</v>
      </c>
      <c r="MU15" s="9">
        <v>0</v>
      </c>
      <c r="MV15" s="9">
        <v>253450</v>
      </c>
      <c r="MW15" s="9">
        <v>70032</v>
      </c>
      <c r="MX15" s="9">
        <v>28724</v>
      </c>
      <c r="MY15" s="9">
        <v>288923</v>
      </c>
      <c r="MZ15" s="9">
        <v>79190</v>
      </c>
      <c r="NA15" s="9">
        <v>572999</v>
      </c>
      <c r="NB15" s="9">
        <v>106866</v>
      </c>
      <c r="NC15" s="9">
        <v>69285</v>
      </c>
      <c r="ND15" s="9">
        <v>24587</v>
      </c>
      <c r="NE15" s="9">
        <v>0</v>
      </c>
      <c r="NF15" s="9">
        <v>297316</v>
      </c>
      <c r="NG15" s="9">
        <v>145425</v>
      </c>
      <c r="NH15" s="9">
        <v>22800</v>
      </c>
      <c r="NI15" s="9">
        <v>9145</v>
      </c>
      <c r="NJ15" s="9">
        <v>242924</v>
      </c>
      <c r="NK15" s="9">
        <v>154672</v>
      </c>
      <c r="NL15" s="9">
        <v>141620</v>
      </c>
      <c r="NM15" s="9">
        <v>0</v>
      </c>
      <c r="NN15" s="9">
        <v>283259</v>
      </c>
      <c r="NO15" s="9">
        <v>297590</v>
      </c>
      <c r="NP15" s="9">
        <v>84061</v>
      </c>
      <c r="NQ15" s="9">
        <v>78317</v>
      </c>
      <c r="NR15" s="9">
        <v>80084</v>
      </c>
      <c r="NS15" s="9">
        <v>67624</v>
      </c>
      <c r="NT15" s="9">
        <v>449862</v>
      </c>
      <c r="NU15" s="9">
        <v>47713</v>
      </c>
      <c r="NV15" s="9">
        <v>134075</v>
      </c>
      <c r="NW15" s="9">
        <v>273204</v>
      </c>
      <c r="NX15" s="9">
        <v>48486</v>
      </c>
      <c r="NY15" s="9">
        <v>3258</v>
      </c>
      <c r="NZ15" s="9">
        <v>21383</v>
      </c>
      <c r="OA15" s="9">
        <v>259213</v>
      </c>
      <c r="OB15" s="9">
        <v>287957</v>
      </c>
      <c r="OC15" s="9">
        <v>1175</v>
      </c>
      <c r="OD15" s="9">
        <v>15000</v>
      </c>
      <c r="OE15" s="9">
        <v>322871</v>
      </c>
      <c r="OF15" s="9">
        <v>203989</v>
      </c>
      <c r="OG15" s="9">
        <v>268540</v>
      </c>
      <c r="OH15" s="9">
        <v>47543</v>
      </c>
      <c r="OI15" s="9">
        <v>140852</v>
      </c>
      <c r="OJ15" s="9">
        <v>70836</v>
      </c>
      <c r="OK15" s="9">
        <v>197306</v>
      </c>
      <c r="OL15" s="9">
        <v>123208</v>
      </c>
      <c r="OM15" s="9">
        <v>487884</v>
      </c>
      <c r="ON15" s="9">
        <v>25411</v>
      </c>
      <c r="OO15" s="9">
        <v>252351</v>
      </c>
      <c r="OP15" s="9">
        <v>19777</v>
      </c>
      <c r="OQ15" s="9">
        <v>39899</v>
      </c>
      <c r="OR15" s="9">
        <v>78794</v>
      </c>
      <c r="OS15" s="9">
        <v>317005</v>
      </c>
      <c r="OT15" s="9">
        <v>75000</v>
      </c>
      <c r="OU15" s="9">
        <v>139575</v>
      </c>
      <c r="OV15" s="9">
        <v>0</v>
      </c>
      <c r="OW15" s="9">
        <v>3292</v>
      </c>
      <c r="OX15" s="9">
        <v>103775</v>
      </c>
    </row>
    <row r="16" spans="1:415" s="9" customFormat="1">
      <c r="A16" s="6" t="s">
        <v>13</v>
      </c>
      <c r="B16" s="11"/>
      <c r="C16" s="12" t="s">
        <v>14</v>
      </c>
      <c r="D16" s="9">
        <v>100911</v>
      </c>
      <c r="E16" s="9">
        <v>1448217</v>
      </c>
      <c r="F16" s="9">
        <v>53382</v>
      </c>
      <c r="G16" s="9">
        <v>118790</v>
      </c>
      <c r="H16" s="9">
        <v>194837</v>
      </c>
      <c r="I16" s="9">
        <v>192660</v>
      </c>
      <c r="J16" s="9">
        <v>531432</v>
      </c>
      <c r="K16" s="9">
        <v>402010</v>
      </c>
      <c r="L16" s="9">
        <v>184551</v>
      </c>
      <c r="M16" s="9">
        <v>305379</v>
      </c>
      <c r="N16" s="9">
        <v>323556</v>
      </c>
      <c r="O16" s="9">
        <v>246490</v>
      </c>
      <c r="P16" s="9">
        <v>271244</v>
      </c>
      <c r="Q16" s="9">
        <v>3443</v>
      </c>
      <c r="R16" s="9">
        <v>464796</v>
      </c>
      <c r="S16" s="9">
        <v>1863</v>
      </c>
      <c r="T16" s="9">
        <v>6329</v>
      </c>
      <c r="U16" s="9">
        <v>191513</v>
      </c>
      <c r="V16" s="9">
        <v>508468</v>
      </c>
      <c r="W16" s="9">
        <v>119529</v>
      </c>
      <c r="X16" s="9">
        <v>1068416</v>
      </c>
      <c r="Y16" s="9">
        <v>859190</v>
      </c>
      <c r="Z16" s="9">
        <v>265759</v>
      </c>
      <c r="AA16" s="9">
        <v>621700</v>
      </c>
      <c r="AB16" s="9">
        <v>764606</v>
      </c>
      <c r="AC16" s="9">
        <v>765429</v>
      </c>
      <c r="AD16" s="9">
        <v>881543</v>
      </c>
      <c r="AE16" s="9">
        <v>1172488</v>
      </c>
      <c r="AF16" s="9">
        <v>840379</v>
      </c>
      <c r="AG16" s="9">
        <v>987970</v>
      </c>
      <c r="AH16" s="9">
        <v>1001277</v>
      </c>
      <c r="AI16" s="9">
        <v>429978</v>
      </c>
      <c r="AJ16" s="9">
        <v>836756</v>
      </c>
      <c r="AK16" s="9">
        <v>629912</v>
      </c>
      <c r="AL16" s="9">
        <v>791613</v>
      </c>
      <c r="AM16" s="9">
        <v>173303</v>
      </c>
      <c r="AN16" s="9">
        <v>657229</v>
      </c>
      <c r="AO16" s="9">
        <v>660933</v>
      </c>
      <c r="AP16" s="9">
        <v>806025</v>
      </c>
      <c r="AQ16" s="9">
        <v>561563</v>
      </c>
      <c r="AR16" s="9">
        <v>946371</v>
      </c>
      <c r="AS16" s="9">
        <v>539772</v>
      </c>
      <c r="AT16" s="9">
        <v>567530</v>
      </c>
      <c r="AU16" s="9">
        <v>626611</v>
      </c>
      <c r="AV16" s="9">
        <v>634816</v>
      </c>
      <c r="AW16" s="9">
        <v>906238</v>
      </c>
      <c r="AX16" s="9">
        <v>761628</v>
      </c>
      <c r="AY16" s="9">
        <v>144113</v>
      </c>
      <c r="AZ16" s="9">
        <v>127341</v>
      </c>
      <c r="BA16" s="9">
        <v>231647</v>
      </c>
      <c r="BB16" s="9">
        <v>98943</v>
      </c>
      <c r="BC16" s="9">
        <v>191251</v>
      </c>
      <c r="BD16" s="9">
        <v>154570</v>
      </c>
      <c r="BE16" s="9">
        <v>236752</v>
      </c>
      <c r="BF16" s="9">
        <v>157918</v>
      </c>
      <c r="BG16" s="9">
        <v>964341</v>
      </c>
      <c r="BH16" s="9">
        <v>238330</v>
      </c>
      <c r="BI16" s="9">
        <v>72620</v>
      </c>
      <c r="BJ16" s="9">
        <v>127342</v>
      </c>
      <c r="BK16" s="9">
        <v>420120</v>
      </c>
      <c r="BL16" s="9">
        <v>527362</v>
      </c>
      <c r="BM16" s="9">
        <v>533399</v>
      </c>
      <c r="BN16" s="9">
        <v>378909</v>
      </c>
      <c r="BO16" s="9">
        <v>620843</v>
      </c>
      <c r="BP16" s="9">
        <v>292975</v>
      </c>
      <c r="BQ16" s="9">
        <v>454755</v>
      </c>
      <c r="BR16" s="9">
        <v>486754</v>
      </c>
      <c r="BS16" s="9">
        <v>114132</v>
      </c>
      <c r="BT16" s="9">
        <v>1267539</v>
      </c>
      <c r="BU16" s="9">
        <v>50321</v>
      </c>
      <c r="BV16" s="9">
        <v>507994</v>
      </c>
      <c r="BW16" s="9">
        <v>254199</v>
      </c>
      <c r="BX16" s="9">
        <v>229132</v>
      </c>
      <c r="BY16" s="9">
        <v>53625</v>
      </c>
      <c r="BZ16" s="9">
        <v>164537</v>
      </c>
      <c r="CA16" s="9">
        <v>271879</v>
      </c>
      <c r="CB16" s="9">
        <v>158629</v>
      </c>
      <c r="CC16" s="9">
        <v>154325</v>
      </c>
      <c r="CD16" s="9">
        <v>177060</v>
      </c>
      <c r="CE16" s="9">
        <v>142472</v>
      </c>
      <c r="CF16" s="9">
        <v>148448</v>
      </c>
      <c r="CG16" s="9">
        <v>161628</v>
      </c>
      <c r="CH16" s="9">
        <v>102351</v>
      </c>
      <c r="CI16" s="9">
        <v>140267</v>
      </c>
      <c r="CJ16" s="9">
        <v>141033</v>
      </c>
      <c r="CK16" s="9">
        <v>170691</v>
      </c>
      <c r="CL16" s="9">
        <v>134275</v>
      </c>
      <c r="CM16" s="9">
        <v>243692</v>
      </c>
      <c r="CN16" s="9">
        <v>240757</v>
      </c>
      <c r="CO16" s="9">
        <v>152566</v>
      </c>
      <c r="CP16" s="9">
        <v>184735</v>
      </c>
      <c r="CQ16" s="9">
        <v>437191</v>
      </c>
      <c r="CR16" s="9">
        <v>6184090</v>
      </c>
      <c r="CS16" s="9">
        <v>122771</v>
      </c>
      <c r="CT16" s="9">
        <v>411682</v>
      </c>
      <c r="CU16" s="9">
        <v>233517</v>
      </c>
      <c r="CV16" s="9">
        <v>505958</v>
      </c>
      <c r="CW16" s="9">
        <v>938171</v>
      </c>
      <c r="CX16" s="9">
        <v>499039</v>
      </c>
      <c r="CY16" s="9">
        <v>2637996</v>
      </c>
      <c r="CZ16" s="9">
        <v>352720</v>
      </c>
      <c r="DA16" s="9">
        <v>439562</v>
      </c>
      <c r="DB16" s="9">
        <v>222108</v>
      </c>
      <c r="DC16" s="9">
        <v>756588</v>
      </c>
      <c r="DD16" s="9">
        <v>123052</v>
      </c>
      <c r="DE16" s="9">
        <v>225628</v>
      </c>
      <c r="DF16" s="9">
        <v>286488</v>
      </c>
      <c r="DG16" s="9">
        <v>88145</v>
      </c>
      <c r="DH16" s="9">
        <v>103679</v>
      </c>
      <c r="DI16" s="9">
        <v>839020</v>
      </c>
      <c r="DJ16" s="9">
        <v>124685</v>
      </c>
      <c r="DK16" s="9">
        <v>95928</v>
      </c>
      <c r="DL16" s="9">
        <v>987257</v>
      </c>
      <c r="DM16" s="9">
        <v>424594</v>
      </c>
      <c r="DN16" s="9">
        <v>141549</v>
      </c>
      <c r="DO16" s="9">
        <v>1073578</v>
      </c>
      <c r="DP16" s="9">
        <v>1041803</v>
      </c>
      <c r="DQ16" s="9">
        <v>531878</v>
      </c>
      <c r="DR16" s="9">
        <v>633094</v>
      </c>
      <c r="DS16" s="9">
        <v>129535</v>
      </c>
      <c r="DT16" s="9">
        <v>227233</v>
      </c>
      <c r="DU16" s="9">
        <v>299276</v>
      </c>
      <c r="DV16" s="9">
        <v>580200</v>
      </c>
      <c r="DW16" s="9">
        <v>243563</v>
      </c>
      <c r="DX16" s="9">
        <v>32795</v>
      </c>
      <c r="DY16" s="9">
        <v>334320</v>
      </c>
      <c r="DZ16" s="9">
        <v>278885</v>
      </c>
      <c r="EA16" s="9">
        <v>879419</v>
      </c>
      <c r="EB16" s="9">
        <v>82</v>
      </c>
      <c r="EC16" s="9">
        <v>20635</v>
      </c>
      <c r="ED16" s="9">
        <v>179664</v>
      </c>
      <c r="EE16" s="9">
        <v>176668</v>
      </c>
      <c r="EF16" s="9">
        <v>668686</v>
      </c>
      <c r="EG16" s="9">
        <v>324192</v>
      </c>
      <c r="EH16" s="9">
        <v>156869</v>
      </c>
      <c r="EI16" s="9">
        <v>69761</v>
      </c>
      <c r="EJ16" s="9">
        <v>489572</v>
      </c>
      <c r="EK16" s="9">
        <v>508338</v>
      </c>
      <c r="EL16" s="9">
        <v>189320</v>
      </c>
      <c r="EM16" s="9">
        <v>44213</v>
      </c>
      <c r="EN16" s="9">
        <v>177576</v>
      </c>
      <c r="EO16" s="9">
        <v>118476</v>
      </c>
      <c r="EP16" s="9">
        <v>124554</v>
      </c>
      <c r="EQ16" s="9">
        <v>68410</v>
      </c>
      <c r="ER16" s="9">
        <v>1430195</v>
      </c>
      <c r="ES16" s="9">
        <v>438407</v>
      </c>
      <c r="ET16" s="9">
        <v>272451</v>
      </c>
      <c r="EU16" s="9">
        <v>254349</v>
      </c>
      <c r="EV16" s="9">
        <v>266340</v>
      </c>
      <c r="EW16" s="9">
        <v>973607</v>
      </c>
      <c r="EX16" s="9">
        <v>24379</v>
      </c>
      <c r="EY16" s="9">
        <v>121762</v>
      </c>
      <c r="EZ16" s="9">
        <v>59649</v>
      </c>
      <c r="FA16" s="9">
        <v>27649</v>
      </c>
      <c r="FB16" s="9">
        <v>199283</v>
      </c>
      <c r="FC16" s="9">
        <v>286329</v>
      </c>
      <c r="FD16" s="9">
        <v>645677</v>
      </c>
      <c r="FE16" s="9">
        <v>226563</v>
      </c>
      <c r="FF16" s="9">
        <v>860201</v>
      </c>
      <c r="FG16" s="9">
        <v>1153749</v>
      </c>
      <c r="FH16" s="9">
        <v>514726</v>
      </c>
      <c r="FI16" s="9">
        <v>658707</v>
      </c>
      <c r="FJ16" s="9">
        <v>239663</v>
      </c>
      <c r="FK16" s="9">
        <v>255162</v>
      </c>
      <c r="FL16" s="9">
        <v>342349</v>
      </c>
      <c r="FM16" s="9">
        <v>331105</v>
      </c>
      <c r="FN16" s="9">
        <v>96144</v>
      </c>
      <c r="FO16" s="9">
        <v>5084977</v>
      </c>
      <c r="FP16" s="9">
        <v>301275</v>
      </c>
      <c r="FQ16" s="9">
        <v>292454</v>
      </c>
      <c r="FR16" s="9">
        <v>542539</v>
      </c>
      <c r="FS16" s="9">
        <v>784507</v>
      </c>
      <c r="FT16" s="9">
        <v>282887</v>
      </c>
      <c r="FU16" s="9">
        <v>92081</v>
      </c>
      <c r="FV16" s="9">
        <v>246588</v>
      </c>
      <c r="FW16" s="9">
        <v>2091025</v>
      </c>
      <c r="FX16" s="9">
        <v>125643</v>
      </c>
      <c r="FY16" s="9">
        <v>345773</v>
      </c>
      <c r="FZ16" s="9">
        <v>400009</v>
      </c>
      <c r="GA16" s="9">
        <v>354788</v>
      </c>
      <c r="GB16" s="9">
        <v>22863</v>
      </c>
      <c r="GC16" s="9">
        <v>137129</v>
      </c>
      <c r="GD16" s="9">
        <v>157086</v>
      </c>
      <c r="GE16" s="9">
        <v>5628</v>
      </c>
      <c r="GF16" s="9">
        <v>386299</v>
      </c>
      <c r="GG16" s="9">
        <v>358045</v>
      </c>
      <c r="GH16" s="9">
        <v>331649</v>
      </c>
      <c r="GI16" s="9">
        <v>48376</v>
      </c>
      <c r="GJ16" s="9">
        <v>79885</v>
      </c>
      <c r="GK16" s="9">
        <v>259637</v>
      </c>
      <c r="GL16" s="9">
        <v>773917</v>
      </c>
      <c r="GM16" s="9">
        <v>185777</v>
      </c>
      <c r="GN16" s="9">
        <v>128877</v>
      </c>
      <c r="GO16" s="9">
        <v>362690</v>
      </c>
      <c r="GP16" s="9">
        <v>135363</v>
      </c>
      <c r="GQ16" s="9">
        <v>147391</v>
      </c>
      <c r="GR16" s="9">
        <v>743466</v>
      </c>
      <c r="GS16" s="9">
        <v>422557</v>
      </c>
      <c r="GT16" s="9">
        <v>1110307</v>
      </c>
      <c r="GU16" s="9">
        <v>25660</v>
      </c>
      <c r="GV16" s="9">
        <v>213625</v>
      </c>
      <c r="GW16" s="9">
        <v>567020</v>
      </c>
      <c r="GX16" s="9">
        <v>626423</v>
      </c>
      <c r="GY16" s="9">
        <v>573808</v>
      </c>
      <c r="GZ16" s="9">
        <v>365691</v>
      </c>
      <c r="HA16" s="9">
        <v>44146</v>
      </c>
      <c r="HB16" s="9">
        <v>93296</v>
      </c>
      <c r="HC16" s="9">
        <v>633288</v>
      </c>
      <c r="HD16" s="9">
        <v>609048</v>
      </c>
      <c r="HE16" s="9">
        <v>27634</v>
      </c>
      <c r="HF16" s="9">
        <v>2407225</v>
      </c>
      <c r="HG16" s="9">
        <v>967842</v>
      </c>
      <c r="HH16" s="9">
        <v>294385</v>
      </c>
      <c r="HI16" s="9">
        <v>889540</v>
      </c>
      <c r="HJ16" s="9">
        <v>1424063</v>
      </c>
      <c r="HK16" s="9">
        <v>1328708</v>
      </c>
      <c r="HL16" s="9">
        <v>381471</v>
      </c>
      <c r="HM16" s="9">
        <v>825136</v>
      </c>
      <c r="HN16" s="9">
        <v>164691</v>
      </c>
      <c r="HO16" s="9">
        <v>1444106</v>
      </c>
      <c r="HP16" s="9">
        <v>1076728</v>
      </c>
      <c r="HQ16" s="9">
        <v>1071833</v>
      </c>
      <c r="HR16" s="9">
        <v>631589</v>
      </c>
      <c r="HS16" s="9">
        <v>87704</v>
      </c>
      <c r="HT16" s="9">
        <v>165849</v>
      </c>
      <c r="HU16" s="9">
        <v>526477</v>
      </c>
      <c r="HV16" s="9">
        <v>147276</v>
      </c>
      <c r="HW16" s="9">
        <v>113320</v>
      </c>
      <c r="HX16" s="9">
        <v>114585</v>
      </c>
      <c r="HY16" s="9">
        <v>61172</v>
      </c>
      <c r="HZ16" s="9">
        <v>217708</v>
      </c>
      <c r="IA16" s="9">
        <v>97872</v>
      </c>
      <c r="IB16" s="9">
        <v>471714</v>
      </c>
      <c r="IC16" s="9">
        <v>69247</v>
      </c>
      <c r="ID16" s="9">
        <v>339169</v>
      </c>
      <c r="IE16" s="9">
        <v>539456</v>
      </c>
      <c r="IF16" s="9">
        <v>255982</v>
      </c>
      <c r="IG16" s="9">
        <v>350937</v>
      </c>
      <c r="IH16" s="9">
        <v>334683</v>
      </c>
      <c r="II16" s="9">
        <v>426220</v>
      </c>
      <c r="IJ16" s="9">
        <v>678178</v>
      </c>
      <c r="IK16" s="9">
        <v>379498</v>
      </c>
      <c r="IL16" s="9">
        <v>155052</v>
      </c>
      <c r="IM16" s="9">
        <v>350446</v>
      </c>
      <c r="IN16" s="9">
        <v>398509</v>
      </c>
      <c r="IO16" s="9">
        <v>31688</v>
      </c>
      <c r="IP16" s="9">
        <v>295027</v>
      </c>
      <c r="IQ16" s="9">
        <v>71907</v>
      </c>
      <c r="IR16" s="9">
        <v>36162</v>
      </c>
      <c r="IS16" s="9">
        <v>202708</v>
      </c>
      <c r="IT16" s="9">
        <v>264691</v>
      </c>
      <c r="IU16" s="9">
        <v>97123</v>
      </c>
      <c r="IV16" s="9">
        <v>602551</v>
      </c>
      <c r="IW16" s="9">
        <v>134060</v>
      </c>
      <c r="IX16" s="9">
        <v>397302</v>
      </c>
      <c r="IY16" s="9">
        <v>205025</v>
      </c>
      <c r="IZ16" s="9">
        <v>404580</v>
      </c>
      <c r="JA16" s="9">
        <v>203943</v>
      </c>
      <c r="JB16" s="9">
        <v>390851</v>
      </c>
      <c r="JC16" s="9">
        <v>369378</v>
      </c>
      <c r="JD16" s="9">
        <v>512992</v>
      </c>
      <c r="JE16" s="9">
        <v>406018</v>
      </c>
      <c r="JF16" s="9">
        <v>387182</v>
      </c>
      <c r="JG16" s="9">
        <v>379091</v>
      </c>
      <c r="JH16" s="9">
        <v>471681</v>
      </c>
      <c r="JI16" s="9">
        <v>418505</v>
      </c>
      <c r="JJ16" s="9">
        <v>248227</v>
      </c>
      <c r="JK16" s="9">
        <v>58068</v>
      </c>
      <c r="JL16" s="9">
        <v>481531</v>
      </c>
      <c r="JM16" s="9">
        <v>209258</v>
      </c>
      <c r="JN16" s="9">
        <v>74782</v>
      </c>
      <c r="JO16" s="9">
        <v>154714</v>
      </c>
      <c r="JP16" s="9">
        <v>365878</v>
      </c>
      <c r="JQ16" s="9">
        <v>369569</v>
      </c>
      <c r="JR16" s="9">
        <v>305311</v>
      </c>
      <c r="JS16" s="9">
        <v>586</v>
      </c>
      <c r="JT16" s="9">
        <v>65366</v>
      </c>
      <c r="JU16" s="9">
        <v>214011</v>
      </c>
      <c r="JV16" s="9">
        <v>353224</v>
      </c>
      <c r="JW16" s="9">
        <v>569975</v>
      </c>
      <c r="JX16" s="9">
        <v>7062</v>
      </c>
      <c r="JY16" s="9">
        <v>281723</v>
      </c>
      <c r="JZ16" s="9">
        <v>314341</v>
      </c>
      <c r="KA16" s="9">
        <v>0</v>
      </c>
      <c r="KB16" s="9">
        <v>281873</v>
      </c>
      <c r="KC16" s="9">
        <v>114062</v>
      </c>
      <c r="KD16" s="9">
        <v>8162</v>
      </c>
      <c r="KE16" s="9">
        <v>532429</v>
      </c>
      <c r="KF16" s="9">
        <v>182470</v>
      </c>
      <c r="KG16" s="9">
        <v>653067</v>
      </c>
      <c r="KH16" s="9">
        <v>637566</v>
      </c>
      <c r="KI16" s="9">
        <v>42086</v>
      </c>
      <c r="KJ16" s="9">
        <v>149125</v>
      </c>
      <c r="KK16" s="9">
        <v>450787</v>
      </c>
      <c r="KL16" s="9">
        <v>65610</v>
      </c>
      <c r="KM16" s="9">
        <v>304678</v>
      </c>
      <c r="KN16" s="9">
        <v>87296</v>
      </c>
      <c r="KO16" s="9">
        <v>125989</v>
      </c>
      <c r="KP16" s="9">
        <v>196986</v>
      </c>
      <c r="KQ16" s="9">
        <v>123555</v>
      </c>
      <c r="KR16" s="9">
        <v>170034</v>
      </c>
      <c r="KS16" s="9">
        <v>1505473</v>
      </c>
      <c r="KT16" s="9">
        <v>1394595</v>
      </c>
      <c r="KU16" s="9">
        <v>388049</v>
      </c>
      <c r="KV16" s="9">
        <v>81444</v>
      </c>
      <c r="KW16" s="9">
        <v>414721</v>
      </c>
      <c r="KX16" s="9">
        <v>128884</v>
      </c>
      <c r="KY16" s="9">
        <v>897616</v>
      </c>
      <c r="KZ16" s="9">
        <v>693678</v>
      </c>
      <c r="LA16" s="9">
        <v>652659</v>
      </c>
      <c r="LB16" s="9">
        <v>92372</v>
      </c>
      <c r="LC16" s="9">
        <v>595541</v>
      </c>
      <c r="LD16" s="9">
        <v>87348</v>
      </c>
      <c r="LE16" s="9">
        <v>30335</v>
      </c>
      <c r="LF16" s="9">
        <v>54832</v>
      </c>
      <c r="LG16" s="9">
        <v>958808</v>
      </c>
      <c r="LH16" s="9">
        <v>75817</v>
      </c>
      <c r="LI16" s="9">
        <v>253606</v>
      </c>
      <c r="LJ16" s="9">
        <v>140401</v>
      </c>
      <c r="LK16" s="9">
        <v>265788</v>
      </c>
      <c r="LL16" s="9">
        <v>16372</v>
      </c>
      <c r="LM16" s="9">
        <v>802536</v>
      </c>
      <c r="LN16" s="9">
        <v>124427</v>
      </c>
      <c r="LO16" s="9">
        <v>207464</v>
      </c>
      <c r="LP16" s="9">
        <v>485185</v>
      </c>
      <c r="LQ16" s="9">
        <v>157244</v>
      </c>
      <c r="LR16" s="9">
        <v>363732</v>
      </c>
      <c r="LS16" s="9">
        <v>287989</v>
      </c>
      <c r="LT16" s="9">
        <v>40172</v>
      </c>
      <c r="LU16" s="9">
        <v>158007</v>
      </c>
      <c r="LV16" s="9">
        <v>702</v>
      </c>
      <c r="LW16" s="9">
        <v>368163</v>
      </c>
      <c r="LX16" s="9">
        <v>229060</v>
      </c>
      <c r="LY16" s="9">
        <v>118127</v>
      </c>
      <c r="LZ16" s="9">
        <v>62685</v>
      </c>
      <c r="MA16" s="9">
        <v>93181</v>
      </c>
      <c r="MB16" s="9">
        <v>403300</v>
      </c>
      <c r="MC16" s="9">
        <v>65109</v>
      </c>
      <c r="MD16" s="9">
        <v>768098</v>
      </c>
      <c r="ME16" s="9">
        <v>150870</v>
      </c>
      <c r="MF16" s="9">
        <v>1003914</v>
      </c>
      <c r="MG16" s="9">
        <v>792774</v>
      </c>
      <c r="MH16" s="9">
        <v>0</v>
      </c>
      <c r="MI16" s="9">
        <v>221952</v>
      </c>
      <c r="MJ16" s="9">
        <v>484462</v>
      </c>
      <c r="MK16" s="9">
        <v>162230</v>
      </c>
      <c r="ML16" s="9">
        <v>0</v>
      </c>
      <c r="MM16" s="9">
        <v>336151</v>
      </c>
      <c r="MN16" s="9">
        <v>442083</v>
      </c>
      <c r="MO16" s="9">
        <v>168907</v>
      </c>
      <c r="MP16" s="9">
        <v>633000</v>
      </c>
      <c r="MQ16" s="9">
        <v>161779</v>
      </c>
      <c r="MR16" s="9">
        <v>1162894</v>
      </c>
      <c r="MS16" s="9">
        <v>302706</v>
      </c>
      <c r="MT16" s="9">
        <v>136679</v>
      </c>
      <c r="MU16" s="9">
        <v>0</v>
      </c>
      <c r="MV16" s="9">
        <v>144462</v>
      </c>
      <c r="MW16" s="9">
        <v>90958</v>
      </c>
      <c r="MX16" s="9">
        <v>415484</v>
      </c>
      <c r="MY16" s="9">
        <v>90070</v>
      </c>
      <c r="MZ16" s="9">
        <v>162903</v>
      </c>
      <c r="NA16" s="9">
        <v>909535</v>
      </c>
      <c r="NB16" s="9">
        <v>104732</v>
      </c>
      <c r="NC16" s="9">
        <v>309403</v>
      </c>
      <c r="ND16" s="9">
        <v>151946</v>
      </c>
      <c r="NE16" s="9">
        <v>2152</v>
      </c>
      <c r="NF16" s="9">
        <v>489554</v>
      </c>
      <c r="NG16" s="9">
        <v>89756</v>
      </c>
      <c r="NH16" s="9">
        <v>135860</v>
      </c>
      <c r="NI16" s="9">
        <v>145320</v>
      </c>
      <c r="NJ16" s="9">
        <v>288836</v>
      </c>
      <c r="NK16" s="9">
        <v>265496</v>
      </c>
      <c r="NL16" s="9">
        <v>654901</v>
      </c>
      <c r="NM16" s="9">
        <v>114329</v>
      </c>
      <c r="NN16" s="9">
        <v>287677</v>
      </c>
      <c r="NO16" s="9">
        <v>472087</v>
      </c>
      <c r="NP16" s="9">
        <v>200701</v>
      </c>
      <c r="NQ16" s="9">
        <v>91255</v>
      </c>
      <c r="NR16" s="9">
        <v>168843</v>
      </c>
      <c r="NS16" s="9">
        <v>114041</v>
      </c>
      <c r="NT16" s="9">
        <v>394839</v>
      </c>
      <c r="NU16" s="9">
        <v>267051</v>
      </c>
      <c r="NV16" s="9">
        <v>231022</v>
      </c>
      <c r="NW16" s="9">
        <v>271181</v>
      </c>
      <c r="NX16" s="9">
        <v>191135</v>
      </c>
      <c r="NY16" s="9">
        <v>1511291</v>
      </c>
      <c r="NZ16" s="9">
        <v>77646</v>
      </c>
      <c r="OA16" s="9">
        <v>4145653</v>
      </c>
      <c r="OB16" s="9">
        <v>418357</v>
      </c>
      <c r="OC16" s="9">
        <v>17478</v>
      </c>
      <c r="OD16" s="9">
        <v>156408</v>
      </c>
      <c r="OE16" s="9">
        <v>714796</v>
      </c>
      <c r="OF16" s="9">
        <v>536361</v>
      </c>
      <c r="OG16" s="9">
        <v>1176841</v>
      </c>
      <c r="OH16" s="9">
        <v>227538</v>
      </c>
      <c r="OI16" s="9">
        <v>101966</v>
      </c>
      <c r="OJ16" s="9">
        <v>412489</v>
      </c>
      <c r="OK16" s="9">
        <v>247890</v>
      </c>
      <c r="OL16" s="9">
        <v>835422</v>
      </c>
      <c r="OM16" s="9">
        <v>1081640</v>
      </c>
      <c r="ON16" s="9">
        <v>49485</v>
      </c>
      <c r="OO16" s="9">
        <v>468800</v>
      </c>
      <c r="OP16" s="9">
        <v>37789</v>
      </c>
      <c r="OQ16" s="9">
        <v>79505</v>
      </c>
      <c r="OR16" s="9">
        <v>88243</v>
      </c>
      <c r="OS16" s="9">
        <v>158252</v>
      </c>
      <c r="OT16" s="9">
        <v>38596</v>
      </c>
      <c r="OU16" s="9">
        <v>225148</v>
      </c>
      <c r="OV16" s="9">
        <v>486538</v>
      </c>
      <c r="OW16" s="9">
        <v>221169</v>
      </c>
      <c r="OX16" s="9">
        <v>56276</v>
      </c>
    </row>
    <row r="17" spans="1:414" s="9" customFormat="1">
      <c r="A17" s="6" t="s">
        <v>15</v>
      </c>
      <c r="B17" s="11"/>
      <c r="C17" s="12" t="s">
        <v>16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N17" s="9">
        <v>0</v>
      </c>
      <c r="O17" s="9">
        <v>0</v>
      </c>
      <c r="P17" s="9">
        <v>0</v>
      </c>
      <c r="Q17" s="9">
        <v>4275</v>
      </c>
      <c r="R17" s="9">
        <v>0</v>
      </c>
      <c r="S17" s="9">
        <v>0</v>
      </c>
      <c r="T17" s="9">
        <v>0</v>
      </c>
      <c r="U17" s="9">
        <v>704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149445</v>
      </c>
      <c r="AM17" s="9">
        <v>0</v>
      </c>
      <c r="AN17" s="9">
        <v>121317</v>
      </c>
      <c r="AO17" s="9">
        <v>98150</v>
      </c>
      <c r="AP17" s="9">
        <v>119935</v>
      </c>
      <c r="AQ17" s="9">
        <v>93630</v>
      </c>
      <c r="AR17" s="9">
        <v>123269</v>
      </c>
      <c r="AS17" s="9">
        <v>106589</v>
      </c>
      <c r="AT17" s="9">
        <v>125536</v>
      </c>
      <c r="AU17" s="9">
        <v>121809</v>
      </c>
      <c r="AV17" s="9">
        <v>110354</v>
      </c>
      <c r="AW17" s="9">
        <v>115762</v>
      </c>
      <c r="AX17" s="9">
        <v>102900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49789</v>
      </c>
      <c r="BF17" s="9">
        <v>0</v>
      </c>
      <c r="BG17" s="9">
        <v>0</v>
      </c>
      <c r="BH17" s="9">
        <v>407408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1724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387405</v>
      </c>
      <c r="CS17" s="9">
        <v>11917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71461</v>
      </c>
      <c r="DC17" s="9">
        <v>0</v>
      </c>
      <c r="DD17" s="9">
        <v>0</v>
      </c>
      <c r="DE17" s="9">
        <v>13015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96911</v>
      </c>
      <c r="DP17" s="9">
        <v>0</v>
      </c>
      <c r="DQ17" s="9">
        <v>0</v>
      </c>
      <c r="DR17" s="9">
        <v>66517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155814</v>
      </c>
      <c r="EC17" s="9">
        <v>16792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76233</v>
      </c>
      <c r="EK17" s="9">
        <v>0</v>
      </c>
      <c r="EL17" s="9">
        <v>0</v>
      </c>
      <c r="EM17" s="9">
        <v>2023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128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9">
        <v>0</v>
      </c>
      <c r="FD17" s="9">
        <v>0</v>
      </c>
      <c r="FE17" s="9">
        <v>0</v>
      </c>
      <c r="FF17" s="9">
        <v>0</v>
      </c>
      <c r="FG17" s="9">
        <v>0</v>
      </c>
      <c r="FH17" s="9">
        <v>0</v>
      </c>
      <c r="FI17" s="9">
        <v>0</v>
      </c>
      <c r="FJ17" s="9">
        <v>0</v>
      </c>
      <c r="FK17" s="9">
        <v>0</v>
      </c>
      <c r="FL17" s="9">
        <v>0</v>
      </c>
      <c r="FM17" s="9">
        <v>0</v>
      </c>
      <c r="FN17" s="9">
        <v>0</v>
      </c>
      <c r="FO17" s="9">
        <v>0</v>
      </c>
      <c r="FP17" s="9">
        <v>0</v>
      </c>
      <c r="FQ17" s="9">
        <v>0</v>
      </c>
      <c r="FR17" s="9">
        <v>593215</v>
      </c>
      <c r="FS17" s="9">
        <v>470312</v>
      </c>
      <c r="FT17" s="9">
        <v>39131</v>
      </c>
      <c r="FU17" s="9">
        <v>0</v>
      </c>
      <c r="FV17" s="9">
        <v>0</v>
      </c>
      <c r="FW17" s="9">
        <v>0</v>
      </c>
      <c r="FX17" s="9">
        <v>0</v>
      </c>
      <c r="FY17" s="9">
        <v>0</v>
      </c>
      <c r="FZ17" s="9">
        <v>0</v>
      </c>
      <c r="GA17" s="9">
        <v>0</v>
      </c>
      <c r="GB17" s="9">
        <v>18368</v>
      </c>
      <c r="GC17" s="9">
        <v>0</v>
      </c>
      <c r="GD17" s="9">
        <v>0</v>
      </c>
      <c r="GE17" s="9">
        <v>0</v>
      </c>
      <c r="GF17" s="9">
        <v>0</v>
      </c>
      <c r="GG17" s="9">
        <v>0</v>
      </c>
      <c r="GH17" s="9">
        <v>0</v>
      </c>
      <c r="GI17" s="9">
        <v>0</v>
      </c>
      <c r="GJ17" s="9">
        <v>0</v>
      </c>
      <c r="GK17" s="9">
        <v>0</v>
      </c>
      <c r="GL17" s="9">
        <v>79302</v>
      </c>
      <c r="GM17" s="9">
        <v>36781</v>
      </c>
      <c r="GN17" s="9">
        <v>0</v>
      </c>
      <c r="GO17" s="9">
        <v>0</v>
      </c>
      <c r="GP17" s="9">
        <v>0</v>
      </c>
      <c r="GQ17" s="9">
        <v>0</v>
      </c>
      <c r="GR17" s="9">
        <v>0</v>
      </c>
      <c r="GS17" s="9">
        <v>0</v>
      </c>
      <c r="GT17" s="9">
        <v>0</v>
      </c>
      <c r="GU17" s="9">
        <v>0</v>
      </c>
      <c r="GV17" s="9">
        <v>63171</v>
      </c>
      <c r="GW17" s="9">
        <v>16644</v>
      </c>
      <c r="GX17" s="9">
        <v>33653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9">
        <v>0</v>
      </c>
      <c r="HH17" s="9">
        <v>0</v>
      </c>
      <c r="HI17" s="9">
        <v>0</v>
      </c>
      <c r="HJ17" s="9">
        <v>0</v>
      </c>
      <c r="HK17" s="9">
        <v>0</v>
      </c>
      <c r="HL17" s="9">
        <v>0</v>
      </c>
      <c r="HM17" s="9">
        <v>0</v>
      </c>
      <c r="HN17" s="9">
        <v>0</v>
      </c>
      <c r="HO17" s="9">
        <v>0</v>
      </c>
      <c r="HP17" s="9">
        <v>0</v>
      </c>
      <c r="HQ17" s="9">
        <v>0</v>
      </c>
      <c r="HR17" s="9">
        <v>0</v>
      </c>
      <c r="HS17" s="9">
        <v>0</v>
      </c>
      <c r="HT17" s="9">
        <v>116728</v>
      </c>
      <c r="HU17" s="9">
        <v>46743</v>
      </c>
      <c r="HV17" s="9">
        <v>0</v>
      </c>
      <c r="HW17" s="9">
        <v>0</v>
      </c>
      <c r="HX17" s="9">
        <v>2714</v>
      </c>
      <c r="HY17" s="9">
        <v>0</v>
      </c>
      <c r="HZ17" s="9">
        <v>0</v>
      </c>
      <c r="IA17" s="9">
        <v>0</v>
      </c>
      <c r="IB17" s="9">
        <v>0</v>
      </c>
      <c r="IC17" s="9">
        <v>0</v>
      </c>
      <c r="ID17" s="9">
        <v>0</v>
      </c>
      <c r="IE17" s="9">
        <v>0</v>
      </c>
      <c r="IF17" s="9">
        <v>0</v>
      </c>
      <c r="IG17" s="9">
        <v>0</v>
      </c>
      <c r="IH17" s="9">
        <v>0</v>
      </c>
      <c r="II17" s="9">
        <v>0</v>
      </c>
      <c r="IJ17" s="9">
        <v>0</v>
      </c>
      <c r="IK17" s="9">
        <v>0</v>
      </c>
      <c r="IL17" s="9">
        <v>0</v>
      </c>
      <c r="IM17" s="9">
        <v>0</v>
      </c>
      <c r="IN17" s="9">
        <v>0</v>
      </c>
      <c r="IO17" s="9">
        <v>0</v>
      </c>
      <c r="IP17" s="9">
        <v>0</v>
      </c>
      <c r="IQ17" s="9">
        <v>0</v>
      </c>
      <c r="IR17" s="9">
        <v>0</v>
      </c>
      <c r="IS17" s="9">
        <v>0</v>
      </c>
      <c r="IT17" s="9">
        <v>0</v>
      </c>
      <c r="IU17" s="9">
        <v>0</v>
      </c>
      <c r="IV17" s="9">
        <v>0</v>
      </c>
      <c r="IW17" s="9">
        <v>0</v>
      </c>
      <c r="IX17" s="9">
        <v>0</v>
      </c>
      <c r="IY17" s="9">
        <v>0</v>
      </c>
      <c r="IZ17" s="9">
        <v>0</v>
      </c>
      <c r="JA17" s="9">
        <v>422</v>
      </c>
      <c r="JB17" s="9">
        <v>1352</v>
      </c>
      <c r="JC17" s="9">
        <v>1829</v>
      </c>
      <c r="JD17" s="9">
        <v>18119</v>
      </c>
      <c r="JE17" s="9">
        <v>1978</v>
      </c>
      <c r="JF17" s="9">
        <v>2190</v>
      </c>
      <c r="JG17" s="9">
        <v>179</v>
      </c>
      <c r="JH17" s="9">
        <v>2145</v>
      </c>
      <c r="JI17" s="9">
        <v>1572</v>
      </c>
      <c r="JJ17" s="9">
        <v>0</v>
      </c>
      <c r="JK17" s="9">
        <v>0</v>
      </c>
      <c r="JL17" s="9">
        <v>0</v>
      </c>
      <c r="JM17" s="9">
        <v>0</v>
      </c>
      <c r="JN17" s="9">
        <v>0</v>
      </c>
      <c r="JO17" s="9">
        <v>0</v>
      </c>
      <c r="JP17" s="9">
        <v>59183</v>
      </c>
      <c r="JQ17" s="9">
        <v>0</v>
      </c>
      <c r="JR17" s="9">
        <v>0</v>
      </c>
      <c r="JS17" s="9">
        <v>1494</v>
      </c>
      <c r="JT17" s="9">
        <v>0</v>
      </c>
      <c r="JU17" s="9">
        <v>205316</v>
      </c>
      <c r="JV17" s="9">
        <v>8380</v>
      </c>
      <c r="JW17" s="9">
        <v>75</v>
      </c>
      <c r="JX17" s="9">
        <v>1500</v>
      </c>
      <c r="JY17" s="9">
        <v>0</v>
      </c>
      <c r="JZ17" s="9">
        <v>0</v>
      </c>
      <c r="KA17" s="9">
        <v>1358</v>
      </c>
      <c r="KB17" s="9">
        <v>0</v>
      </c>
      <c r="KC17" s="9">
        <v>0</v>
      </c>
      <c r="KD17" s="9">
        <v>0</v>
      </c>
      <c r="KE17" s="9">
        <v>0</v>
      </c>
      <c r="KF17" s="9">
        <v>0</v>
      </c>
      <c r="KG17" s="9">
        <v>0</v>
      </c>
      <c r="KH17" s="9">
        <v>0</v>
      </c>
      <c r="KI17" s="9">
        <v>0</v>
      </c>
      <c r="KJ17" s="9">
        <v>0</v>
      </c>
      <c r="KK17" s="9">
        <v>0</v>
      </c>
      <c r="KL17" s="9">
        <v>0</v>
      </c>
      <c r="KM17" s="9">
        <v>0</v>
      </c>
      <c r="KN17" s="9">
        <v>0</v>
      </c>
      <c r="KO17" s="9">
        <v>0</v>
      </c>
      <c r="KP17" s="9">
        <v>10773</v>
      </c>
      <c r="KQ17" s="9">
        <v>0</v>
      </c>
      <c r="KR17" s="9">
        <v>0</v>
      </c>
      <c r="KS17" s="9">
        <v>0</v>
      </c>
      <c r="KT17" s="9">
        <v>0</v>
      </c>
      <c r="KU17" s="9">
        <v>48609</v>
      </c>
      <c r="KV17" s="9">
        <v>0</v>
      </c>
      <c r="KW17" s="9">
        <v>0</v>
      </c>
      <c r="KX17" s="9">
        <v>0</v>
      </c>
      <c r="KY17" s="9">
        <v>0</v>
      </c>
      <c r="KZ17" s="9">
        <v>0</v>
      </c>
      <c r="LA17" s="9">
        <v>0</v>
      </c>
      <c r="LB17" s="9">
        <v>0</v>
      </c>
      <c r="LC17" s="9">
        <v>0</v>
      </c>
      <c r="LD17" s="9">
        <v>0</v>
      </c>
      <c r="LE17" s="9">
        <v>0</v>
      </c>
      <c r="LF17" s="9">
        <v>0</v>
      </c>
      <c r="LG17" s="9">
        <v>0</v>
      </c>
      <c r="LH17" s="9">
        <v>0</v>
      </c>
      <c r="LI17" s="9">
        <v>0</v>
      </c>
      <c r="LJ17" s="9">
        <v>0</v>
      </c>
      <c r="LK17" s="9">
        <v>3772</v>
      </c>
      <c r="LL17" s="9">
        <v>0</v>
      </c>
      <c r="LM17" s="9">
        <v>0</v>
      </c>
      <c r="LN17" s="9">
        <v>0</v>
      </c>
      <c r="LO17" s="9">
        <v>0</v>
      </c>
      <c r="LP17" s="9">
        <v>5494</v>
      </c>
      <c r="LQ17" s="9">
        <v>0</v>
      </c>
      <c r="LR17" s="9">
        <v>0</v>
      </c>
      <c r="LS17" s="9">
        <v>0</v>
      </c>
      <c r="LT17" s="9">
        <v>0</v>
      </c>
      <c r="LU17" s="9">
        <v>0</v>
      </c>
      <c r="LV17" s="9">
        <v>0</v>
      </c>
      <c r="LW17" s="9">
        <v>0</v>
      </c>
      <c r="LX17" s="9">
        <v>0</v>
      </c>
      <c r="LY17" s="9">
        <v>0</v>
      </c>
      <c r="LZ17" s="9">
        <v>0</v>
      </c>
      <c r="MA17" s="9">
        <v>0</v>
      </c>
      <c r="MB17" s="9">
        <v>0</v>
      </c>
      <c r="MC17" s="9">
        <v>0</v>
      </c>
      <c r="MD17" s="9">
        <v>0</v>
      </c>
      <c r="ME17" s="9">
        <v>0</v>
      </c>
      <c r="MF17" s="9">
        <v>236890</v>
      </c>
      <c r="MG17" s="9">
        <v>4004</v>
      </c>
      <c r="MH17" s="9">
        <v>0</v>
      </c>
      <c r="MI17" s="9">
        <v>0</v>
      </c>
      <c r="MJ17" s="9">
        <v>0</v>
      </c>
      <c r="MK17" s="9">
        <v>0</v>
      </c>
      <c r="ML17" s="9">
        <v>0</v>
      </c>
      <c r="MM17" s="9">
        <v>0</v>
      </c>
      <c r="MN17" s="9">
        <v>0</v>
      </c>
      <c r="MO17" s="9">
        <v>0</v>
      </c>
      <c r="MP17" s="9">
        <v>24730</v>
      </c>
      <c r="MQ17" s="9">
        <v>0</v>
      </c>
      <c r="MR17" s="9">
        <v>0</v>
      </c>
      <c r="MS17" s="9">
        <v>0</v>
      </c>
      <c r="MT17" s="9">
        <v>0</v>
      </c>
      <c r="MU17" s="9">
        <v>0</v>
      </c>
      <c r="MV17" s="9">
        <v>0</v>
      </c>
      <c r="MW17" s="9">
        <v>0</v>
      </c>
      <c r="MX17" s="9">
        <v>0</v>
      </c>
      <c r="MY17" s="9">
        <v>2315</v>
      </c>
      <c r="MZ17" s="9">
        <v>25915</v>
      </c>
      <c r="NA17" s="9">
        <v>120969</v>
      </c>
      <c r="NB17" s="9">
        <v>0</v>
      </c>
      <c r="NC17" s="9">
        <v>0</v>
      </c>
      <c r="ND17" s="9">
        <v>20072</v>
      </c>
      <c r="NE17" s="9">
        <v>0</v>
      </c>
      <c r="NF17" s="9">
        <v>0</v>
      </c>
      <c r="NG17" s="9">
        <v>0</v>
      </c>
      <c r="NH17" s="9">
        <v>0</v>
      </c>
      <c r="NI17" s="9">
        <v>0</v>
      </c>
      <c r="NJ17" s="9">
        <v>0</v>
      </c>
      <c r="NK17" s="9">
        <v>0</v>
      </c>
      <c r="NL17" s="9">
        <v>0</v>
      </c>
      <c r="NM17" s="9">
        <v>0</v>
      </c>
      <c r="NN17" s="9">
        <v>75904</v>
      </c>
      <c r="NO17" s="9">
        <v>81049</v>
      </c>
      <c r="NP17" s="9">
        <v>0</v>
      </c>
      <c r="NQ17" s="9">
        <v>3508</v>
      </c>
      <c r="NR17" s="9">
        <v>0</v>
      </c>
      <c r="NS17" s="9">
        <v>7785</v>
      </c>
      <c r="NT17" s="9">
        <v>0</v>
      </c>
      <c r="NU17" s="9">
        <v>0</v>
      </c>
      <c r="NV17" s="9">
        <v>79693</v>
      </c>
      <c r="NW17" s="9">
        <v>0</v>
      </c>
      <c r="NX17" s="9">
        <v>0</v>
      </c>
      <c r="NY17" s="9">
        <v>0</v>
      </c>
      <c r="NZ17" s="9">
        <v>0</v>
      </c>
      <c r="OA17" s="9">
        <v>0</v>
      </c>
      <c r="OB17" s="9">
        <v>0</v>
      </c>
      <c r="OC17" s="9">
        <v>0</v>
      </c>
      <c r="OD17" s="9">
        <v>0</v>
      </c>
      <c r="OE17" s="9">
        <v>99760</v>
      </c>
      <c r="OF17" s="9">
        <v>0</v>
      </c>
      <c r="OG17" s="9">
        <v>5015</v>
      </c>
      <c r="OH17" s="9">
        <v>0</v>
      </c>
      <c r="OI17" s="9">
        <v>0</v>
      </c>
      <c r="OJ17" s="9">
        <v>0</v>
      </c>
      <c r="OK17" s="9">
        <v>0</v>
      </c>
      <c r="OL17" s="9">
        <v>0</v>
      </c>
      <c r="OM17" s="9">
        <v>96234</v>
      </c>
      <c r="ON17" s="9">
        <v>0</v>
      </c>
      <c r="OO17" s="9">
        <v>0</v>
      </c>
      <c r="OQ17" s="9">
        <v>0</v>
      </c>
      <c r="OR17" s="9">
        <v>0</v>
      </c>
      <c r="OS17" s="9">
        <v>0</v>
      </c>
      <c r="OT17" s="9">
        <v>0</v>
      </c>
      <c r="OU17" s="9">
        <v>21329</v>
      </c>
      <c r="OV17" s="9">
        <v>7106</v>
      </c>
      <c r="OW17" s="9">
        <v>0</v>
      </c>
      <c r="OX17" s="9">
        <v>0</v>
      </c>
    </row>
    <row r="18" spans="1:414" s="9" customFormat="1">
      <c r="A18" s="6" t="s">
        <v>17</v>
      </c>
      <c r="B18" s="11"/>
      <c r="C18" s="12" t="s">
        <v>18</v>
      </c>
      <c r="D18" s="9">
        <v>0</v>
      </c>
      <c r="E18" s="9">
        <v>257816</v>
      </c>
      <c r="F18" s="9">
        <v>802</v>
      </c>
      <c r="G18" s="9">
        <v>70005</v>
      </c>
      <c r="H18" s="9">
        <v>12265</v>
      </c>
      <c r="I18" s="9">
        <v>18341</v>
      </c>
      <c r="J18" s="9">
        <v>24582</v>
      </c>
      <c r="K18" s="9">
        <v>0</v>
      </c>
      <c r="L18" s="9">
        <v>0</v>
      </c>
      <c r="N18" s="9">
        <v>0</v>
      </c>
      <c r="O18" s="9">
        <v>260573</v>
      </c>
      <c r="P18" s="9">
        <v>149947</v>
      </c>
      <c r="Q18" s="9">
        <v>0</v>
      </c>
      <c r="R18" s="9">
        <v>125654</v>
      </c>
      <c r="S18" s="9">
        <v>0</v>
      </c>
      <c r="T18" s="9">
        <v>0</v>
      </c>
      <c r="U18" s="9">
        <v>41486</v>
      </c>
      <c r="V18" s="9">
        <v>0</v>
      </c>
      <c r="W18" s="9">
        <v>0</v>
      </c>
      <c r="X18" s="9">
        <v>626764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44773</v>
      </c>
      <c r="AK18" s="9">
        <v>0</v>
      </c>
      <c r="AL18" s="9">
        <v>0</v>
      </c>
      <c r="AM18" s="9">
        <v>120995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40586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16863</v>
      </c>
      <c r="BH18" s="9">
        <v>0</v>
      </c>
      <c r="BI18" s="9">
        <v>0</v>
      </c>
      <c r="BJ18" s="9">
        <v>22031</v>
      </c>
      <c r="BK18" s="9">
        <v>0</v>
      </c>
      <c r="BL18" s="9">
        <v>185827</v>
      </c>
      <c r="BM18" s="9">
        <v>175708</v>
      </c>
      <c r="BN18" s="9">
        <v>3386</v>
      </c>
      <c r="BO18" s="9">
        <v>204044</v>
      </c>
      <c r="BP18" s="9">
        <v>643</v>
      </c>
      <c r="BQ18" s="9">
        <v>242920</v>
      </c>
      <c r="BR18" s="9">
        <v>293966</v>
      </c>
      <c r="BS18" s="9">
        <v>0</v>
      </c>
      <c r="BT18" s="9">
        <v>12000</v>
      </c>
      <c r="BU18" s="9">
        <v>0</v>
      </c>
      <c r="BV18" s="9">
        <v>336681</v>
      </c>
      <c r="BW18" s="9">
        <v>281168</v>
      </c>
      <c r="BX18" s="9">
        <v>147427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244365</v>
      </c>
      <c r="CS18" s="9">
        <v>0</v>
      </c>
      <c r="CT18" s="9">
        <v>0</v>
      </c>
      <c r="CU18" s="9">
        <v>142472</v>
      </c>
      <c r="CV18" s="9">
        <v>8460</v>
      </c>
      <c r="CW18" s="9">
        <v>0</v>
      </c>
      <c r="CX18" s="9">
        <v>119620</v>
      </c>
      <c r="CY18" s="9">
        <v>307707</v>
      </c>
      <c r="CZ18" s="9">
        <v>124847</v>
      </c>
      <c r="DA18" s="9">
        <v>122986</v>
      </c>
      <c r="DB18" s="9">
        <v>0</v>
      </c>
      <c r="DC18" s="9">
        <v>375359</v>
      </c>
      <c r="DD18" s="9">
        <v>0</v>
      </c>
      <c r="DE18" s="9">
        <v>0</v>
      </c>
      <c r="DF18" s="9">
        <v>0</v>
      </c>
      <c r="DG18" s="9">
        <v>0</v>
      </c>
      <c r="DH18" s="9">
        <v>48534</v>
      </c>
      <c r="DI18" s="9">
        <v>3614</v>
      </c>
      <c r="DJ18" s="9">
        <v>0</v>
      </c>
      <c r="DK18" s="9">
        <v>5335</v>
      </c>
      <c r="DL18" s="9">
        <v>1104847</v>
      </c>
      <c r="DM18" s="9">
        <v>148214</v>
      </c>
      <c r="DN18" s="9">
        <v>0</v>
      </c>
      <c r="DO18" s="9">
        <v>0</v>
      </c>
      <c r="DP18" s="9">
        <v>214686</v>
      </c>
      <c r="DQ18" s="9">
        <v>311447</v>
      </c>
      <c r="DR18" s="9">
        <v>0</v>
      </c>
      <c r="DS18" s="9">
        <v>50397</v>
      </c>
      <c r="DT18" s="9">
        <v>189713</v>
      </c>
      <c r="DU18" s="9">
        <v>47443</v>
      </c>
      <c r="DV18" s="9">
        <v>0</v>
      </c>
      <c r="DW18" s="9">
        <v>0</v>
      </c>
      <c r="DX18" s="9">
        <v>107954</v>
      </c>
      <c r="DY18" s="9">
        <v>109080</v>
      </c>
      <c r="DZ18" s="9">
        <v>15491</v>
      </c>
      <c r="EA18" s="9">
        <v>6203</v>
      </c>
      <c r="EB18" s="9">
        <v>720</v>
      </c>
      <c r="EC18" s="9">
        <v>4959</v>
      </c>
      <c r="ED18" s="9">
        <v>68534</v>
      </c>
      <c r="EE18" s="9">
        <v>23631</v>
      </c>
      <c r="EF18" s="9">
        <v>32856</v>
      </c>
      <c r="EG18" s="9">
        <v>106183</v>
      </c>
      <c r="EH18" s="9">
        <v>93246</v>
      </c>
      <c r="EI18" s="9">
        <v>13862</v>
      </c>
      <c r="EJ18" s="9">
        <v>63046</v>
      </c>
      <c r="EK18" s="9">
        <v>13405</v>
      </c>
      <c r="EL18" s="9">
        <v>0</v>
      </c>
      <c r="EM18" s="9">
        <v>0</v>
      </c>
      <c r="EN18" s="9">
        <v>0</v>
      </c>
      <c r="EO18" s="9">
        <v>8474</v>
      </c>
      <c r="EP18" s="9">
        <v>18367</v>
      </c>
      <c r="EQ18" s="9">
        <v>11868</v>
      </c>
      <c r="ER18" s="9">
        <v>17508</v>
      </c>
      <c r="ES18" s="9">
        <v>131167</v>
      </c>
      <c r="ET18" s="9">
        <v>121859</v>
      </c>
      <c r="EU18" s="9">
        <v>83374</v>
      </c>
      <c r="EV18" s="9">
        <v>260017</v>
      </c>
      <c r="EW18" s="9">
        <v>7978</v>
      </c>
      <c r="EX18" s="9">
        <v>0</v>
      </c>
      <c r="EY18" s="9">
        <v>0</v>
      </c>
      <c r="EZ18" s="9">
        <v>4211</v>
      </c>
      <c r="FA18" s="9">
        <v>53818</v>
      </c>
      <c r="FB18" s="9">
        <v>0</v>
      </c>
      <c r="FC18" s="9">
        <v>77126</v>
      </c>
      <c r="FD18" s="9">
        <v>160532</v>
      </c>
      <c r="FE18" s="9">
        <v>103070</v>
      </c>
      <c r="FF18" s="9">
        <v>545659</v>
      </c>
      <c r="FG18" s="9">
        <v>39568</v>
      </c>
      <c r="FH18" s="9">
        <v>286567</v>
      </c>
      <c r="FI18" s="9">
        <v>166750</v>
      </c>
      <c r="FJ18" s="9">
        <v>0</v>
      </c>
      <c r="FK18" s="9">
        <v>115034</v>
      </c>
      <c r="FL18" s="9">
        <v>65502</v>
      </c>
      <c r="FM18" s="9">
        <v>0</v>
      </c>
      <c r="FN18" s="9">
        <v>851</v>
      </c>
      <c r="FO18" s="9">
        <v>0</v>
      </c>
      <c r="FP18" s="9">
        <v>85286</v>
      </c>
      <c r="FQ18" s="9">
        <v>7439</v>
      </c>
      <c r="FR18" s="9">
        <v>0</v>
      </c>
      <c r="FS18" s="9">
        <v>0</v>
      </c>
      <c r="FT18" s="9">
        <v>0</v>
      </c>
      <c r="FU18" s="9">
        <v>0</v>
      </c>
      <c r="FV18" s="9">
        <v>53592</v>
      </c>
      <c r="FW18" s="9">
        <v>42028</v>
      </c>
      <c r="FX18" s="9">
        <v>0</v>
      </c>
      <c r="FY18" s="9">
        <v>0</v>
      </c>
      <c r="FZ18" s="9">
        <v>0</v>
      </c>
      <c r="GA18" s="9">
        <v>11460</v>
      </c>
      <c r="GB18" s="9">
        <v>0</v>
      </c>
      <c r="GC18" s="9">
        <v>0</v>
      </c>
      <c r="GD18" s="9">
        <v>168988</v>
      </c>
      <c r="GE18" s="9">
        <v>38774</v>
      </c>
      <c r="GF18" s="9">
        <v>0</v>
      </c>
      <c r="GG18" s="9">
        <v>0</v>
      </c>
      <c r="GH18" s="9">
        <v>0</v>
      </c>
      <c r="GI18" s="9">
        <v>0</v>
      </c>
      <c r="GJ18" s="9">
        <v>0</v>
      </c>
      <c r="GK18" s="9">
        <v>213561</v>
      </c>
      <c r="GL18" s="9">
        <v>0</v>
      </c>
      <c r="GM18" s="9">
        <v>0</v>
      </c>
      <c r="GN18" s="9">
        <v>0</v>
      </c>
      <c r="GO18" s="9">
        <v>0</v>
      </c>
      <c r="GP18" s="9">
        <v>178982</v>
      </c>
      <c r="GQ18" s="9">
        <v>24665</v>
      </c>
      <c r="GR18" s="9">
        <v>158900</v>
      </c>
      <c r="GS18" s="9">
        <v>105364</v>
      </c>
      <c r="GT18" s="9">
        <v>1027898</v>
      </c>
      <c r="GU18" s="9">
        <v>0</v>
      </c>
      <c r="GV18" s="9">
        <v>0</v>
      </c>
      <c r="GW18" s="9">
        <v>0</v>
      </c>
      <c r="GX18" s="9">
        <v>0</v>
      </c>
      <c r="GY18" s="9">
        <v>32458</v>
      </c>
      <c r="GZ18" s="9">
        <v>0</v>
      </c>
      <c r="HA18" s="9">
        <v>2247</v>
      </c>
      <c r="HB18" s="9">
        <v>0</v>
      </c>
      <c r="HC18" s="9">
        <v>0</v>
      </c>
      <c r="HD18" s="9">
        <v>0</v>
      </c>
      <c r="HE18" s="9">
        <v>0</v>
      </c>
      <c r="HF18" s="9">
        <v>0</v>
      </c>
      <c r="HG18" s="9">
        <v>0</v>
      </c>
      <c r="HH18" s="9">
        <v>4533</v>
      </c>
      <c r="HI18" s="9">
        <v>11292</v>
      </c>
      <c r="HJ18" s="9">
        <v>0</v>
      </c>
      <c r="HK18" s="9">
        <v>2196</v>
      </c>
      <c r="HL18" s="9">
        <v>0</v>
      </c>
      <c r="HM18" s="9">
        <v>0</v>
      </c>
      <c r="HN18" s="9">
        <v>1565</v>
      </c>
      <c r="HO18" s="9">
        <v>0</v>
      </c>
      <c r="HP18" s="9">
        <v>4250</v>
      </c>
      <c r="HQ18" s="9">
        <v>3112</v>
      </c>
      <c r="HR18" s="9">
        <v>0</v>
      </c>
      <c r="HS18" s="9">
        <v>29126</v>
      </c>
      <c r="HT18" s="9">
        <v>0</v>
      </c>
      <c r="HU18" s="9">
        <v>59757</v>
      </c>
      <c r="HV18" s="9">
        <v>29073</v>
      </c>
      <c r="HW18" s="9">
        <v>24266</v>
      </c>
      <c r="HX18" s="9">
        <v>0</v>
      </c>
      <c r="HY18" s="9">
        <v>0</v>
      </c>
      <c r="HZ18" s="9">
        <v>0</v>
      </c>
      <c r="IA18" s="9">
        <v>43806</v>
      </c>
      <c r="IB18" s="9">
        <v>55825</v>
      </c>
      <c r="IC18" s="9">
        <v>85344</v>
      </c>
      <c r="ID18" s="9">
        <v>14968</v>
      </c>
      <c r="IE18" s="9">
        <v>0</v>
      </c>
      <c r="IF18" s="9">
        <v>43465</v>
      </c>
      <c r="IG18" s="9">
        <v>5426</v>
      </c>
      <c r="IH18" s="9">
        <v>31613</v>
      </c>
      <c r="II18" s="9">
        <v>0</v>
      </c>
      <c r="IJ18" s="9">
        <v>0</v>
      </c>
      <c r="IK18" s="9">
        <v>0</v>
      </c>
      <c r="IL18" s="9">
        <v>0</v>
      </c>
      <c r="IM18" s="9">
        <v>0</v>
      </c>
      <c r="IN18" s="9">
        <v>0</v>
      </c>
      <c r="IO18" s="9">
        <v>0</v>
      </c>
      <c r="IP18" s="9">
        <v>10</v>
      </c>
      <c r="IQ18" s="9">
        <v>0</v>
      </c>
      <c r="IR18" s="9">
        <v>0</v>
      </c>
      <c r="IS18" s="9">
        <v>204006</v>
      </c>
      <c r="IT18" s="9">
        <v>0</v>
      </c>
      <c r="IU18" s="9">
        <v>0</v>
      </c>
      <c r="IV18" s="9">
        <v>54307</v>
      </c>
      <c r="IW18" s="9">
        <v>0</v>
      </c>
      <c r="IX18" s="9">
        <v>56110</v>
      </c>
      <c r="IY18" s="9">
        <v>179683</v>
      </c>
      <c r="IZ18" s="9">
        <v>0</v>
      </c>
      <c r="JA18" s="9">
        <v>81553</v>
      </c>
      <c r="JB18" s="9">
        <v>184119</v>
      </c>
      <c r="JC18" s="9">
        <v>193096</v>
      </c>
      <c r="JD18" s="9">
        <v>218269</v>
      </c>
      <c r="JE18" s="9">
        <v>208467</v>
      </c>
      <c r="JF18" s="9">
        <v>258341</v>
      </c>
      <c r="JG18" s="9">
        <v>231997</v>
      </c>
      <c r="JH18" s="9">
        <v>237402</v>
      </c>
      <c r="JI18" s="9">
        <v>284961</v>
      </c>
      <c r="JJ18" s="9">
        <v>63384</v>
      </c>
      <c r="JK18" s="9">
        <v>0</v>
      </c>
      <c r="JL18" s="9">
        <v>3204</v>
      </c>
      <c r="JM18" s="9">
        <v>0</v>
      </c>
      <c r="JN18" s="9">
        <v>22923</v>
      </c>
      <c r="JO18" s="9">
        <v>0</v>
      </c>
      <c r="JP18" s="9">
        <v>0</v>
      </c>
      <c r="JQ18" s="9">
        <v>61360</v>
      </c>
      <c r="JR18" s="9">
        <v>4266</v>
      </c>
      <c r="JS18" s="9">
        <v>1847</v>
      </c>
      <c r="JT18" s="9">
        <v>0</v>
      </c>
      <c r="JU18" s="9">
        <v>0</v>
      </c>
      <c r="JV18" s="9">
        <v>953</v>
      </c>
      <c r="JW18" s="9">
        <v>20342</v>
      </c>
      <c r="JX18" s="9">
        <v>14658</v>
      </c>
      <c r="JY18" s="9">
        <v>394</v>
      </c>
      <c r="JZ18" s="9">
        <v>152139</v>
      </c>
      <c r="KA18" s="9">
        <v>14706</v>
      </c>
      <c r="KB18" s="9">
        <v>532111</v>
      </c>
      <c r="KC18" s="9">
        <v>10978</v>
      </c>
      <c r="KD18" s="9">
        <v>0</v>
      </c>
      <c r="KE18" s="9">
        <v>0</v>
      </c>
      <c r="KF18" s="9">
        <v>1169</v>
      </c>
      <c r="KG18" s="9">
        <v>0</v>
      </c>
      <c r="KH18" s="9">
        <v>0</v>
      </c>
      <c r="KI18" s="9">
        <v>2295</v>
      </c>
      <c r="KJ18" s="9">
        <v>0</v>
      </c>
      <c r="KK18" s="9">
        <v>0</v>
      </c>
      <c r="KL18" s="9">
        <v>0</v>
      </c>
      <c r="KM18" s="9">
        <v>0</v>
      </c>
      <c r="KN18" s="9">
        <v>0</v>
      </c>
      <c r="KO18" s="9">
        <v>5701</v>
      </c>
      <c r="KP18" s="9">
        <v>0</v>
      </c>
      <c r="KQ18" s="9">
        <v>0</v>
      </c>
      <c r="KR18" s="9">
        <v>108022</v>
      </c>
      <c r="KS18" s="9">
        <v>360955</v>
      </c>
      <c r="KT18" s="9">
        <v>181131</v>
      </c>
      <c r="KU18" s="9">
        <v>0</v>
      </c>
      <c r="KV18" s="9">
        <v>0</v>
      </c>
      <c r="KW18" s="9">
        <v>0</v>
      </c>
      <c r="KX18" s="9">
        <v>36602</v>
      </c>
      <c r="KY18" s="9">
        <v>0</v>
      </c>
      <c r="KZ18" s="9">
        <v>0</v>
      </c>
      <c r="LA18" s="9">
        <v>73159</v>
      </c>
      <c r="LB18" s="9">
        <v>0</v>
      </c>
      <c r="LC18" s="9">
        <v>15628</v>
      </c>
      <c r="LD18" s="9">
        <v>0</v>
      </c>
      <c r="LE18" s="9">
        <v>29581</v>
      </c>
      <c r="LF18" s="9">
        <v>0</v>
      </c>
      <c r="LG18" s="9">
        <v>248815</v>
      </c>
      <c r="LH18" s="9">
        <v>18920</v>
      </c>
      <c r="LI18" s="9">
        <v>0</v>
      </c>
      <c r="LJ18" s="9">
        <v>78810</v>
      </c>
      <c r="LK18" s="9">
        <v>0</v>
      </c>
      <c r="LL18" s="9">
        <v>0</v>
      </c>
      <c r="LM18" s="9">
        <v>13087</v>
      </c>
      <c r="LN18" s="9">
        <v>0</v>
      </c>
      <c r="LO18" s="9">
        <v>67230</v>
      </c>
      <c r="LP18" s="9">
        <v>340095</v>
      </c>
      <c r="LQ18" s="9">
        <v>429221</v>
      </c>
      <c r="LR18" s="9">
        <v>330689</v>
      </c>
      <c r="LS18" s="9">
        <v>3827</v>
      </c>
      <c r="LT18" s="9">
        <v>416</v>
      </c>
      <c r="LU18" s="9">
        <v>74301</v>
      </c>
      <c r="LV18" s="9">
        <v>47263</v>
      </c>
      <c r="LW18" s="9">
        <v>90621</v>
      </c>
      <c r="LX18" s="9">
        <v>0</v>
      </c>
      <c r="LY18" s="9">
        <v>0</v>
      </c>
      <c r="LZ18" s="9">
        <v>0</v>
      </c>
      <c r="MA18" s="9">
        <v>0</v>
      </c>
      <c r="MB18" s="9">
        <v>0</v>
      </c>
      <c r="MC18" s="9">
        <v>0</v>
      </c>
      <c r="MD18" s="9">
        <v>0</v>
      </c>
      <c r="ME18" s="9">
        <v>264</v>
      </c>
      <c r="MF18" s="9">
        <v>0</v>
      </c>
      <c r="MG18" s="9">
        <v>36593</v>
      </c>
      <c r="MH18" s="9">
        <v>0</v>
      </c>
      <c r="MI18" s="9">
        <v>6</v>
      </c>
      <c r="MJ18" s="9">
        <v>12000</v>
      </c>
      <c r="MK18" s="9">
        <v>20854</v>
      </c>
      <c r="ML18" s="9">
        <v>0</v>
      </c>
      <c r="MM18" s="9">
        <v>0</v>
      </c>
      <c r="MN18" s="9">
        <v>0</v>
      </c>
      <c r="MO18" s="9">
        <v>114586</v>
      </c>
      <c r="MP18" s="9">
        <v>205524</v>
      </c>
      <c r="MQ18" s="9">
        <v>31352</v>
      </c>
      <c r="MR18" s="9">
        <v>62</v>
      </c>
      <c r="MS18" s="9">
        <v>0</v>
      </c>
      <c r="MT18" s="9">
        <v>1324</v>
      </c>
      <c r="MU18" s="9">
        <v>0</v>
      </c>
      <c r="MV18" s="9">
        <v>2400</v>
      </c>
      <c r="MW18" s="9">
        <v>0</v>
      </c>
      <c r="MX18" s="9">
        <v>54287</v>
      </c>
      <c r="MY18" s="9">
        <v>0</v>
      </c>
      <c r="MZ18" s="9">
        <v>16096</v>
      </c>
      <c r="NA18" s="9">
        <v>0</v>
      </c>
      <c r="NB18" s="9">
        <v>0</v>
      </c>
      <c r="NC18" s="9">
        <v>0</v>
      </c>
      <c r="ND18" s="9">
        <v>0</v>
      </c>
      <c r="NE18" s="9">
        <v>3585</v>
      </c>
      <c r="NF18" s="9">
        <v>12000</v>
      </c>
      <c r="NG18" s="9">
        <v>928590</v>
      </c>
      <c r="NH18" s="9">
        <v>0</v>
      </c>
      <c r="NI18" s="9">
        <v>0</v>
      </c>
      <c r="NJ18" s="9">
        <v>67909</v>
      </c>
      <c r="NK18" s="9">
        <v>12000</v>
      </c>
      <c r="NL18" s="9">
        <v>12000</v>
      </c>
      <c r="NM18" s="9">
        <v>0</v>
      </c>
      <c r="NN18" s="9">
        <v>353080</v>
      </c>
      <c r="NO18" s="9">
        <v>0</v>
      </c>
      <c r="NP18" s="9">
        <v>119330</v>
      </c>
      <c r="NQ18" s="9">
        <v>11104</v>
      </c>
      <c r="NR18" s="9">
        <v>0</v>
      </c>
      <c r="NS18" s="9">
        <v>6024</v>
      </c>
      <c r="NT18" s="9">
        <v>23000</v>
      </c>
      <c r="NU18" s="9">
        <v>11539</v>
      </c>
      <c r="NV18" s="9">
        <v>0</v>
      </c>
      <c r="NW18" s="9">
        <v>161746</v>
      </c>
      <c r="NX18" s="9">
        <v>115458</v>
      </c>
      <c r="NY18" s="9">
        <v>110532</v>
      </c>
      <c r="NZ18" s="9">
        <v>0</v>
      </c>
      <c r="OA18" s="9">
        <v>19094</v>
      </c>
      <c r="OB18" s="9">
        <v>9076</v>
      </c>
      <c r="OC18" s="9">
        <v>0</v>
      </c>
      <c r="OD18" s="9">
        <v>0</v>
      </c>
      <c r="OE18" s="9">
        <v>0</v>
      </c>
      <c r="OF18" s="9">
        <v>186197</v>
      </c>
      <c r="OG18" s="9">
        <v>349863</v>
      </c>
      <c r="OH18" s="9">
        <v>0</v>
      </c>
      <c r="OI18" s="9">
        <v>0</v>
      </c>
      <c r="OJ18" s="9">
        <v>0</v>
      </c>
      <c r="OK18" s="9">
        <v>0</v>
      </c>
      <c r="OL18" s="9">
        <v>12000</v>
      </c>
      <c r="OM18" s="9">
        <v>0</v>
      </c>
      <c r="ON18" s="9">
        <v>11368</v>
      </c>
      <c r="OO18" s="9">
        <v>0</v>
      </c>
      <c r="OP18" s="9">
        <v>0</v>
      </c>
      <c r="OQ18" s="9">
        <v>0</v>
      </c>
      <c r="OR18" s="9">
        <v>48792</v>
      </c>
      <c r="OS18" s="9">
        <v>8700</v>
      </c>
      <c r="OT18" s="9">
        <v>317</v>
      </c>
      <c r="OU18" s="9">
        <v>0</v>
      </c>
      <c r="OV18" s="9">
        <v>0</v>
      </c>
      <c r="OW18" s="9">
        <v>25846</v>
      </c>
      <c r="OX18" s="9">
        <v>75658</v>
      </c>
    </row>
    <row r="19" spans="1:414" s="9" customFormat="1">
      <c r="A19" s="6" t="s">
        <v>19</v>
      </c>
      <c r="B19" s="11"/>
      <c r="C19" s="12" t="s">
        <v>20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-11724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16915</v>
      </c>
      <c r="BM19" s="9">
        <v>17241</v>
      </c>
      <c r="BN19" s="9">
        <v>14396</v>
      </c>
      <c r="BO19" s="9">
        <v>20229</v>
      </c>
      <c r="BP19" s="9">
        <v>9930</v>
      </c>
      <c r="BQ19" s="9">
        <v>16185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430511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73513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1850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9">
        <v>0</v>
      </c>
      <c r="FD19" s="9">
        <v>0</v>
      </c>
      <c r="FE19" s="9">
        <v>0</v>
      </c>
      <c r="FF19" s="9">
        <v>0</v>
      </c>
      <c r="FG19" s="9">
        <v>0</v>
      </c>
      <c r="FH19" s="9">
        <v>0</v>
      </c>
      <c r="FI19" s="9">
        <v>0</v>
      </c>
      <c r="FJ19" s="9">
        <v>0</v>
      </c>
      <c r="FK19" s="9">
        <v>0</v>
      </c>
      <c r="FL19" s="9">
        <v>0</v>
      </c>
      <c r="FM19" s="9">
        <v>0</v>
      </c>
      <c r="FN19" s="9">
        <v>0</v>
      </c>
      <c r="FO19" s="9">
        <v>0</v>
      </c>
      <c r="FP19" s="9">
        <v>0</v>
      </c>
      <c r="FQ19" s="9">
        <v>0</v>
      </c>
      <c r="FR19" s="9">
        <v>0</v>
      </c>
      <c r="FS19" s="9">
        <v>0</v>
      </c>
      <c r="FT19" s="9">
        <v>0</v>
      </c>
      <c r="FU19" s="9">
        <v>0</v>
      </c>
      <c r="FV19" s="9">
        <v>0</v>
      </c>
      <c r="FX19" s="9">
        <v>0</v>
      </c>
      <c r="FY19" s="9">
        <v>0</v>
      </c>
      <c r="FZ19" s="9">
        <v>0</v>
      </c>
      <c r="GA19" s="9">
        <v>0</v>
      </c>
      <c r="GB19" s="9">
        <v>0</v>
      </c>
      <c r="GC19" s="9">
        <v>0</v>
      </c>
      <c r="GD19" s="9">
        <v>0</v>
      </c>
      <c r="GE19" s="9">
        <v>0</v>
      </c>
      <c r="GF19" s="9">
        <v>0</v>
      </c>
      <c r="GG19" s="9">
        <v>0</v>
      </c>
      <c r="GH19" s="9">
        <v>0</v>
      </c>
      <c r="GI19" s="9">
        <v>0</v>
      </c>
      <c r="GJ19" s="9">
        <v>0</v>
      </c>
      <c r="GK19" s="9">
        <v>0</v>
      </c>
      <c r="GL19" s="9">
        <v>0</v>
      </c>
      <c r="GM19" s="9">
        <v>0</v>
      </c>
      <c r="GN19" s="9">
        <v>0</v>
      </c>
      <c r="GO19" s="9">
        <v>0</v>
      </c>
      <c r="GP19" s="9">
        <v>0</v>
      </c>
      <c r="GQ19" s="9">
        <v>0</v>
      </c>
      <c r="GR19" s="9">
        <v>0</v>
      </c>
      <c r="GS19" s="9">
        <v>0</v>
      </c>
      <c r="GT19" s="9">
        <v>0</v>
      </c>
      <c r="GU19" s="9">
        <v>0</v>
      </c>
      <c r="GV19" s="9">
        <v>0</v>
      </c>
      <c r="GW19" s="9">
        <v>128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9">
        <v>0</v>
      </c>
      <c r="HH19" s="9">
        <v>0</v>
      </c>
      <c r="HI19" s="9">
        <v>0</v>
      </c>
      <c r="HJ19" s="9">
        <v>0</v>
      </c>
      <c r="HK19" s="9">
        <v>0</v>
      </c>
      <c r="HL19" s="9">
        <v>0</v>
      </c>
      <c r="HM19" s="9">
        <v>0</v>
      </c>
      <c r="HN19" s="9">
        <v>0</v>
      </c>
      <c r="HO19" s="9">
        <v>0</v>
      </c>
      <c r="HP19" s="9">
        <v>0</v>
      </c>
      <c r="HQ19" s="9">
        <v>0</v>
      </c>
      <c r="HR19" s="9">
        <v>0</v>
      </c>
      <c r="HS19" s="9">
        <v>0</v>
      </c>
      <c r="HT19" s="9">
        <v>632027</v>
      </c>
      <c r="HU19" s="9">
        <v>0</v>
      </c>
      <c r="HV19" s="9">
        <v>0</v>
      </c>
      <c r="HW19" s="9">
        <v>0</v>
      </c>
      <c r="HX19" s="9">
        <v>19264</v>
      </c>
      <c r="HY19" s="9">
        <v>0</v>
      </c>
      <c r="HZ19" s="9">
        <v>0</v>
      </c>
      <c r="IA19" s="9">
        <v>0</v>
      </c>
      <c r="IB19" s="9">
        <v>0</v>
      </c>
      <c r="IC19" s="9">
        <v>0</v>
      </c>
      <c r="ID19" s="9">
        <v>0</v>
      </c>
      <c r="IE19" s="9">
        <v>0</v>
      </c>
      <c r="IF19" s="9">
        <v>0</v>
      </c>
      <c r="IG19" s="9">
        <v>0</v>
      </c>
      <c r="IH19" s="9">
        <v>0</v>
      </c>
      <c r="II19" s="9">
        <v>0</v>
      </c>
      <c r="IJ19" s="9">
        <v>0</v>
      </c>
      <c r="IK19" s="9">
        <v>0</v>
      </c>
      <c r="IL19" s="9">
        <v>0</v>
      </c>
      <c r="IM19" s="9">
        <v>0</v>
      </c>
      <c r="IN19" s="9">
        <v>0</v>
      </c>
      <c r="IO19" s="9">
        <v>0</v>
      </c>
      <c r="IP19" s="9">
        <v>0</v>
      </c>
      <c r="IQ19" s="9">
        <v>0</v>
      </c>
      <c r="IR19" s="9">
        <v>0</v>
      </c>
      <c r="IS19" s="9">
        <v>0</v>
      </c>
      <c r="IT19" s="9">
        <v>0</v>
      </c>
      <c r="IU19" s="9">
        <v>0</v>
      </c>
      <c r="IV19" s="9">
        <v>13561</v>
      </c>
      <c r="IW19" s="9">
        <v>0</v>
      </c>
      <c r="IX19" s="9">
        <v>101351</v>
      </c>
      <c r="IY19" s="9">
        <v>101325</v>
      </c>
      <c r="IZ19" s="9">
        <v>1000</v>
      </c>
      <c r="JA19" s="9">
        <v>0</v>
      </c>
      <c r="JB19" s="9">
        <v>0</v>
      </c>
      <c r="JC19" s="9">
        <v>0</v>
      </c>
      <c r="JD19" s="9">
        <v>0</v>
      </c>
      <c r="JE19" s="9">
        <v>0</v>
      </c>
      <c r="JF19" s="9">
        <v>0</v>
      </c>
      <c r="JG19" s="9">
        <v>0</v>
      </c>
      <c r="JH19" s="9">
        <v>0</v>
      </c>
      <c r="JI19" s="9">
        <v>0</v>
      </c>
      <c r="JJ19" s="9">
        <v>0</v>
      </c>
      <c r="JK19" s="9">
        <v>0</v>
      </c>
      <c r="JL19" s="9">
        <v>0</v>
      </c>
      <c r="JM19" s="9">
        <v>0</v>
      </c>
      <c r="JN19" s="9">
        <v>0</v>
      </c>
      <c r="JO19" s="9">
        <v>0</v>
      </c>
      <c r="JP19" s="9">
        <v>0</v>
      </c>
      <c r="JQ19" s="9">
        <v>0</v>
      </c>
      <c r="JR19" s="9">
        <v>0</v>
      </c>
      <c r="JS19" s="9">
        <v>0</v>
      </c>
      <c r="JT19" s="9">
        <v>0</v>
      </c>
      <c r="JU19" s="9">
        <v>0</v>
      </c>
      <c r="JV19" s="9">
        <v>0</v>
      </c>
      <c r="JW19" s="9">
        <v>0</v>
      </c>
      <c r="JX19" s="9">
        <v>0</v>
      </c>
      <c r="JY19" s="9">
        <v>58374</v>
      </c>
      <c r="JZ19" s="9">
        <v>0</v>
      </c>
      <c r="KA19" s="9">
        <v>0</v>
      </c>
      <c r="KB19" s="9">
        <v>0</v>
      </c>
      <c r="KC19" s="9">
        <v>0</v>
      </c>
      <c r="KD19" s="9">
        <v>0</v>
      </c>
      <c r="KE19" s="9">
        <v>0</v>
      </c>
      <c r="KF19" s="9">
        <v>0</v>
      </c>
      <c r="KG19" s="9">
        <v>0</v>
      </c>
      <c r="KH19" s="9">
        <v>0</v>
      </c>
      <c r="KI19" s="9">
        <v>0</v>
      </c>
      <c r="KJ19" s="9">
        <v>0</v>
      </c>
      <c r="KK19" s="9">
        <v>0</v>
      </c>
      <c r="KL19" s="9">
        <v>0</v>
      </c>
      <c r="KM19" s="9">
        <v>0</v>
      </c>
      <c r="KN19" s="9">
        <v>0</v>
      </c>
      <c r="KO19" s="9">
        <v>0</v>
      </c>
      <c r="KP19" s="9">
        <v>193466</v>
      </c>
      <c r="KQ19" s="9">
        <v>0</v>
      </c>
      <c r="KR19" s="9">
        <v>0</v>
      </c>
      <c r="KS19" s="9">
        <v>0</v>
      </c>
      <c r="KT19" s="9">
        <v>0</v>
      </c>
      <c r="KU19" s="9">
        <v>0</v>
      </c>
      <c r="KV19" s="9">
        <v>0</v>
      </c>
      <c r="KW19" s="9">
        <v>0</v>
      </c>
      <c r="KX19" s="9">
        <v>0</v>
      </c>
      <c r="KY19" s="9">
        <v>0</v>
      </c>
      <c r="KZ19" s="9">
        <v>0</v>
      </c>
      <c r="LA19" s="9">
        <v>0</v>
      </c>
      <c r="LB19" s="9">
        <v>0</v>
      </c>
      <c r="LC19" s="9">
        <v>0</v>
      </c>
      <c r="LD19" s="9">
        <v>0</v>
      </c>
      <c r="LE19" s="9">
        <v>48242</v>
      </c>
      <c r="LF19" s="9">
        <v>0</v>
      </c>
      <c r="LG19" s="9">
        <v>0</v>
      </c>
      <c r="LH19" s="9">
        <v>0</v>
      </c>
      <c r="LI19" s="9">
        <v>0</v>
      </c>
      <c r="LJ19" s="9">
        <v>0</v>
      </c>
      <c r="LK19" s="9">
        <v>14842</v>
      </c>
      <c r="LL19" s="9">
        <v>0</v>
      </c>
      <c r="LM19" s="9">
        <v>0</v>
      </c>
      <c r="LN19" s="9">
        <v>0</v>
      </c>
      <c r="LO19" s="9">
        <v>0</v>
      </c>
      <c r="LP19" s="9">
        <v>0</v>
      </c>
      <c r="LQ19" s="9">
        <v>0</v>
      </c>
      <c r="LR19" s="9">
        <v>0</v>
      </c>
      <c r="LS19" s="9">
        <v>0</v>
      </c>
      <c r="LT19" s="9">
        <v>0</v>
      </c>
      <c r="LU19" s="9">
        <v>0</v>
      </c>
      <c r="LV19" s="9">
        <v>0</v>
      </c>
      <c r="LW19" s="9">
        <v>0</v>
      </c>
      <c r="LX19" s="9">
        <v>0</v>
      </c>
      <c r="LY19" s="9">
        <v>0</v>
      </c>
      <c r="LZ19" s="9">
        <v>0</v>
      </c>
      <c r="MA19" s="9">
        <v>0</v>
      </c>
      <c r="MB19" s="9">
        <v>0</v>
      </c>
      <c r="MC19" s="9">
        <v>0</v>
      </c>
      <c r="MD19" s="9">
        <v>0</v>
      </c>
      <c r="ME19" s="9">
        <v>0</v>
      </c>
      <c r="MF19" s="9">
        <v>0</v>
      </c>
      <c r="MG19" s="9">
        <v>0</v>
      </c>
      <c r="MH19" s="9">
        <v>0</v>
      </c>
      <c r="MI19" s="9">
        <v>0</v>
      </c>
      <c r="MJ19" s="9">
        <v>0</v>
      </c>
      <c r="MK19" s="9">
        <v>0</v>
      </c>
      <c r="ML19" s="9">
        <v>0</v>
      </c>
      <c r="MM19" s="9">
        <v>0</v>
      </c>
      <c r="MN19" s="9">
        <v>0</v>
      </c>
      <c r="MO19" s="9">
        <v>0</v>
      </c>
      <c r="MP19" s="9">
        <v>0</v>
      </c>
      <c r="MQ19" s="9">
        <v>0</v>
      </c>
      <c r="MR19" s="9">
        <v>0</v>
      </c>
      <c r="MS19" s="9">
        <v>0</v>
      </c>
      <c r="MT19" s="9">
        <v>0</v>
      </c>
      <c r="MU19" s="9">
        <v>0</v>
      </c>
      <c r="MV19" s="9">
        <v>0</v>
      </c>
      <c r="MW19" s="9">
        <v>0</v>
      </c>
      <c r="MX19" s="9">
        <v>0</v>
      </c>
      <c r="MY19" s="9">
        <v>5713</v>
      </c>
      <c r="MZ19" s="9">
        <v>0</v>
      </c>
      <c r="NA19" s="9">
        <v>0</v>
      </c>
      <c r="NB19" s="9">
        <v>0</v>
      </c>
      <c r="NC19" s="9">
        <v>0</v>
      </c>
      <c r="ND19" s="9">
        <v>0</v>
      </c>
      <c r="NE19" s="9">
        <v>0</v>
      </c>
      <c r="NF19" s="9">
        <v>0</v>
      </c>
      <c r="NG19" s="9">
        <v>12500</v>
      </c>
      <c r="NH19" s="9">
        <v>0</v>
      </c>
      <c r="NI19" s="9">
        <v>0</v>
      </c>
      <c r="NJ19" s="9">
        <v>0</v>
      </c>
      <c r="NK19" s="9">
        <v>0</v>
      </c>
      <c r="NL19" s="9">
        <v>0</v>
      </c>
      <c r="NM19" s="9">
        <v>0</v>
      </c>
      <c r="NN19" s="9">
        <v>0</v>
      </c>
      <c r="NO19" s="9">
        <v>0</v>
      </c>
      <c r="NP19" s="9">
        <v>0</v>
      </c>
      <c r="NQ19" s="9">
        <v>0</v>
      </c>
      <c r="NR19" s="9">
        <v>0</v>
      </c>
      <c r="NS19" s="9">
        <v>0</v>
      </c>
      <c r="NT19" s="9">
        <v>0</v>
      </c>
      <c r="NU19" s="9">
        <v>0</v>
      </c>
      <c r="NV19" s="9">
        <v>0</v>
      </c>
      <c r="NW19" s="9">
        <v>0</v>
      </c>
      <c r="NX19" s="9">
        <v>0</v>
      </c>
      <c r="NY19" s="9">
        <v>0</v>
      </c>
      <c r="NZ19" s="9">
        <v>0</v>
      </c>
      <c r="OA19" s="9">
        <v>0</v>
      </c>
      <c r="OB19" s="9">
        <v>0</v>
      </c>
      <c r="OC19" s="9">
        <v>0</v>
      </c>
      <c r="OD19" s="9">
        <v>0</v>
      </c>
      <c r="OE19" s="9">
        <v>0</v>
      </c>
      <c r="OF19" s="9">
        <v>15533</v>
      </c>
      <c r="OG19" s="9">
        <v>0</v>
      </c>
      <c r="OH19" s="9">
        <v>0</v>
      </c>
      <c r="OI19" s="9">
        <v>0</v>
      </c>
      <c r="OJ19" s="9">
        <v>0</v>
      </c>
      <c r="OK19" s="9">
        <v>0</v>
      </c>
      <c r="OL19" s="9">
        <v>0</v>
      </c>
      <c r="OM19" s="9">
        <v>0</v>
      </c>
      <c r="ON19" s="9">
        <v>0</v>
      </c>
      <c r="OO19" s="9">
        <v>68807</v>
      </c>
      <c r="OQ19" s="9">
        <v>0</v>
      </c>
      <c r="OR19" s="9">
        <v>3706</v>
      </c>
      <c r="OS19" s="9">
        <v>0</v>
      </c>
      <c r="OT19" s="9">
        <v>0</v>
      </c>
      <c r="OU19" s="9">
        <v>0</v>
      </c>
      <c r="OV19" s="9">
        <v>0</v>
      </c>
      <c r="OW19" s="9">
        <v>45349</v>
      </c>
      <c r="OX19" s="9">
        <v>0</v>
      </c>
    </row>
    <row r="20" spans="1:414" s="9" customFormat="1">
      <c r="A20" s="6" t="s">
        <v>21</v>
      </c>
      <c r="B20" s="11"/>
      <c r="C20" s="12" t="s">
        <v>22</v>
      </c>
      <c r="D20" s="9">
        <v>0</v>
      </c>
      <c r="E20" s="9">
        <v>0</v>
      </c>
      <c r="F20" s="9">
        <v>31739</v>
      </c>
      <c r="G20" s="9">
        <v>77054</v>
      </c>
      <c r="H20" s="9">
        <v>338601</v>
      </c>
      <c r="I20" s="9">
        <v>293382</v>
      </c>
      <c r="J20" s="9">
        <v>223008</v>
      </c>
      <c r="K20" s="9">
        <v>681408</v>
      </c>
      <c r="L20" s="9">
        <v>210706</v>
      </c>
      <c r="N20" s="9">
        <v>0</v>
      </c>
      <c r="O20" s="9">
        <v>402547</v>
      </c>
      <c r="P20" s="9">
        <v>145769</v>
      </c>
      <c r="Q20" s="9">
        <v>0</v>
      </c>
      <c r="R20" s="9">
        <v>0</v>
      </c>
      <c r="S20" s="9">
        <v>0</v>
      </c>
      <c r="T20" s="9">
        <v>1167</v>
      </c>
      <c r="U20" s="9">
        <v>0</v>
      </c>
      <c r="V20" s="9">
        <v>0</v>
      </c>
      <c r="W20" s="9">
        <v>0</v>
      </c>
      <c r="X20" s="9">
        <v>0</v>
      </c>
      <c r="Y20" s="9">
        <v>4913</v>
      </c>
      <c r="Z20" s="9">
        <v>5324</v>
      </c>
      <c r="AA20" s="9">
        <v>2174</v>
      </c>
      <c r="AB20" s="9">
        <v>8196</v>
      </c>
      <c r="AC20" s="9">
        <v>11486</v>
      </c>
      <c r="AD20" s="9">
        <v>14912</v>
      </c>
      <c r="AE20" s="9">
        <v>4545</v>
      </c>
      <c r="AF20" s="9">
        <v>6500</v>
      </c>
      <c r="AG20" s="9">
        <v>4941</v>
      </c>
      <c r="AH20" s="9">
        <v>7901</v>
      </c>
      <c r="AI20" s="9">
        <v>333500</v>
      </c>
      <c r="AJ20" s="9">
        <v>10316392</v>
      </c>
      <c r="AK20" s="9">
        <v>0</v>
      </c>
      <c r="AL20" s="9">
        <v>0</v>
      </c>
      <c r="AM20" s="9">
        <v>42609</v>
      </c>
      <c r="AN20" s="9">
        <v>4000</v>
      </c>
      <c r="AO20" s="9">
        <v>0</v>
      </c>
      <c r="AP20" s="9">
        <v>4000</v>
      </c>
      <c r="AQ20" s="9">
        <v>4000</v>
      </c>
      <c r="AR20" s="9">
        <v>0</v>
      </c>
      <c r="AS20" s="9">
        <v>6001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296591</v>
      </c>
      <c r="AZ20" s="9">
        <v>251560</v>
      </c>
      <c r="BA20" s="9">
        <v>573980</v>
      </c>
      <c r="BB20" s="9">
        <v>182321</v>
      </c>
      <c r="BC20" s="9">
        <v>485107</v>
      </c>
      <c r="BD20" s="9">
        <v>521647</v>
      </c>
      <c r="BE20" s="9">
        <v>0</v>
      </c>
      <c r="BF20" s="9">
        <v>0</v>
      </c>
      <c r="BG20" s="9">
        <v>1120784</v>
      </c>
      <c r="BH20" s="9">
        <v>0</v>
      </c>
      <c r="BI20" s="9">
        <v>0</v>
      </c>
      <c r="BJ20" s="9">
        <v>282784</v>
      </c>
      <c r="BK20" s="9">
        <v>1422439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1439637</v>
      </c>
      <c r="BS20" s="9">
        <v>0</v>
      </c>
      <c r="BT20" s="9">
        <v>0</v>
      </c>
      <c r="BU20" s="9">
        <v>0</v>
      </c>
      <c r="BV20" s="9">
        <v>163044</v>
      </c>
      <c r="BW20" s="9">
        <v>160459</v>
      </c>
      <c r="BX20" s="9">
        <v>273602</v>
      </c>
      <c r="BY20" s="9">
        <v>399882</v>
      </c>
      <c r="BZ20" s="9">
        <v>542541</v>
      </c>
      <c r="CA20" s="9">
        <v>95875</v>
      </c>
      <c r="CB20" s="9">
        <v>110403</v>
      </c>
      <c r="CC20" s="9">
        <v>877746</v>
      </c>
      <c r="CD20" s="9">
        <v>280723</v>
      </c>
      <c r="CE20" s="9">
        <v>585062</v>
      </c>
      <c r="CF20" s="9">
        <v>405448</v>
      </c>
      <c r="CG20" s="9">
        <v>430958</v>
      </c>
      <c r="CH20" s="9">
        <v>323971</v>
      </c>
      <c r="CI20" s="9">
        <v>1175321</v>
      </c>
      <c r="CJ20" s="9">
        <v>435692</v>
      </c>
      <c r="CK20" s="9">
        <v>615136</v>
      </c>
      <c r="CL20" s="9">
        <v>502862</v>
      </c>
      <c r="CM20" s="9">
        <v>721480</v>
      </c>
      <c r="CN20" s="9">
        <v>1344105</v>
      </c>
      <c r="CO20" s="9">
        <v>672421</v>
      </c>
      <c r="CP20" s="9">
        <v>185518</v>
      </c>
      <c r="CQ20" s="9">
        <v>0</v>
      </c>
      <c r="CR20" s="9">
        <v>15587</v>
      </c>
      <c r="CS20" s="9">
        <v>43300</v>
      </c>
      <c r="CT20" s="9">
        <v>0</v>
      </c>
      <c r="CU20" s="9">
        <v>0</v>
      </c>
      <c r="CV20" s="9">
        <v>0</v>
      </c>
      <c r="CW20" s="9">
        <v>22988</v>
      </c>
      <c r="CX20" s="9">
        <v>0</v>
      </c>
      <c r="CY20" s="9">
        <v>0</v>
      </c>
      <c r="CZ20" s="9">
        <v>0</v>
      </c>
      <c r="DA20" s="9">
        <v>1185056</v>
      </c>
      <c r="DB20" s="9">
        <v>0</v>
      </c>
      <c r="DC20" s="9">
        <v>0</v>
      </c>
      <c r="DD20" s="9">
        <v>5202</v>
      </c>
      <c r="DE20" s="9">
        <v>855368</v>
      </c>
      <c r="DF20" s="9">
        <v>0</v>
      </c>
      <c r="DG20" s="9">
        <v>0</v>
      </c>
      <c r="DH20" s="9">
        <v>2399</v>
      </c>
      <c r="DI20" s="9">
        <v>764663</v>
      </c>
      <c r="DJ20" s="9">
        <v>235366</v>
      </c>
      <c r="DK20" s="9">
        <v>0</v>
      </c>
      <c r="DL20" s="9">
        <v>516113</v>
      </c>
      <c r="DM20" s="9">
        <v>89761</v>
      </c>
      <c r="DN20" s="9">
        <v>183743</v>
      </c>
      <c r="DO20" s="9">
        <v>0</v>
      </c>
      <c r="DP20" s="9">
        <v>965669</v>
      </c>
      <c r="DQ20" s="9">
        <v>0</v>
      </c>
      <c r="DR20" s="9">
        <v>4000</v>
      </c>
      <c r="DS20" s="9">
        <v>113986</v>
      </c>
      <c r="DT20" s="9">
        <v>667894</v>
      </c>
      <c r="DU20" s="9"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84079</v>
      </c>
      <c r="EF20" s="9">
        <v>3519</v>
      </c>
      <c r="EG20" s="9">
        <v>530652</v>
      </c>
      <c r="EH20" s="9">
        <v>57860</v>
      </c>
      <c r="EI20" s="9">
        <v>0</v>
      </c>
      <c r="EJ20" s="9">
        <v>64</v>
      </c>
      <c r="EK20" s="9">
        <v>1100286</v>
      </c>
      <c r="EL20" s="9">
        <v>0</v>
      </c>
      <c r="EM20" s="9">
        <v>12206</v>
      </c>
      <c r="EN20" s="9">
        <v>0</v>
      </c>
      <c r="EO20" s="9">
        <v>79145</v>
      </c>
      <c r="EP20" s="9">
        <v>0</v>
      </c>
      <c r="EQ20" s="9">
        <v>0</v>
      </c>
      <c r="ER20" s="9">
        <v>14923</v>
      </c>
      <c r="ES20" s="9">
        <v>18555</v>
      </c>
      <c r="ET20" s="9">
        <v>7482</v>
      </c>
      <c r="EU20" s="9">
        <v>0</v>
      </c>
      <c r="EV20" s="9">
        <v>565351</v>
      </c>
      <c r="EW20" s="9">
        <v>0</v>
      </c>
      <c r="EX20" s="9">
        <v>0</v>
      </c>
      <c r="EY20" s="9">
        <v>10664</v>
      </c>
      <c r="EZ20" s="9">
        <v>0</v>
      </c>
      <c r="FA20" s="9">
        <v>4414</v>
      </c>
      <c r="FB20" s="9">
        <v>281295</v>
      </c>
      <c r="FC20" s="9">
        <v>325919</v>
      </c>
      <c r="FD20" s="9">
        <v>728035</v>
      </c>
      <c r="FE20" s="9">
        <v>218705</v>
      </c>
      <c r="FF20" s="9">
        <v>859267</v>
      </c>
      <c r="FG20" s="9">
        <v>42607</v>
      </c>
      <c r="FH20" s="9">
        <v>1096999</v>
      </c>
      <c r="FI20" s="9">
        <v>382854</v>
      </c>
      <c r="FJ20" s="9">
        <v>0</v>
      </c>
      <c r="FK20" s="9">
        <v>292791</v>
      </c>
      <c r="FL20" s="9">
        <v>0</v>
      </c>
      <c r="FM20" s="9">
        <v>0</v>
      </c>
      <c r="FN20" s="9">
        <v>0</v>
      </c>
      <c r="FO20" s="9">
        <v>0</v>
      </c>
      <c r="FP20" s="9">
        <v>143213</v>
      </c>
      <c r="FQ20" s="9">
        <v>52325</v>
      </c>
      <c r="FR20" s="9">
        <v>223619</v>
      </c>
      <c r="FS20" s="9">
        <v>223619</v>
      </c>
      <c r="FT20" s="9">
        <v>0</v>
      </c>
      <c r="FU20" s="9">
        <v>0</v>
      </c>
      <c r="FV20" s="9">
        <v>337348</v>
      </c>
      <c r="FX20" s="9">
        <v>344008</v>
      </c>
      <c r="FY20" s="9">
        <v>8096</v>
      </c>
      <c r="FZ20" s="9">
        <v>0</v>
      </c>
      <c r="GA20" s="9">
        <v>126543</v>
      </c>
      <c r="GB20" s="9">
        <v>0</v>
      </c>
      <c r="GC20" s="9">
        <v>183488</v>
      </c>
      <c r="GD20" s="9">
        <v>244539</v>
      </c>
      <c r="GE20" s="9">
        <v>0</v>
      </c>
      <c r="GF20" s="9">
        <v>437034</v>
      </c>
      <c r="GG20" s="9">
        <v>0</v>
      </c>
      <c r="GH20" s="9">
        <v>7521</v>
      </c>
      <c r="GI20" s="9">
        <v>0</v>
      </c>
      <c r="GJ20" s="9">
        <v>88731</v>
      </c>
      <c r="GK20" s="9">
        <v>5331</v>
      </c>
      <c r="GL20" s="9">
        <v>0</v>
      </c>
      <c r="GM20" s="9">
        <v>26515</v>
      </c>
      <c r="GN20" s="9">
        <v>0</v>
      </c>
      <c r="GO20" s="9">
        <v>0</v>
      </c>
      <c r="GP20" s="9">
        <v>410851</v>
      </c>
      <c r="GQ20" s="9">
        <v>94516</v>
      </c>
      <c r="GR20" s="9">
        <v>0</v>
      </c>
      <c r="GS20" s="9">
        <v>304974</v>
      </c>
      <c r="GT20" s="9">
        <v>732173</v>
      </c>
      <c r="GU20" s="9">
        <v>0</v>
      </c>
      <c r="GV20" s="9">
        <v>0</v>
      </c>
      <c r="GW20" s="9">
        <v>0</v>
      </c>
      <c r="GX20" s="9">
        <v>0</v>
      </c>
      <c r="GY20" s="9">
        <v>936117</v>
      </c>
      <c r="GZ20" s="9">
        <v>0</v>
      </c>
      <c r="HA20" s="9">
        <v>15000</v>
      </c>
      <c r="HB20" s="9">
        <v>0</v>
      </c>
      <c r="HC20" s="9">
        <v>991148</v>
      </c>
      <c r="HD20" s="9">
        <v>849663</v>
      </c>
      <c r="HE20" s="9">
        <v>0</v>
      </c>
      <c r="HF20" s="9">
        <v>0</v>
      </c>
      <c r="HG20" s="9">
        <v>0</v>
      </c>
      <c r="HH20" s="9">
        <v>0</v>
      </c>
      <c r="HI20" s="9">
        <v>0</v>
      </c>
      <c r="HJ20" s="9">
        <v>0</v>
      </c>
      <c r="HK20" s="9">
        <v>0</v>
      </c>
      <c r="HL20" s="9">
        <v>0</v>
      </c>
      <c r="HM20" s="9">
        <v>0</v>
      </c>
      <c r="HN20" s="9">
        <v>0</v>
      </c>
      <c r="HO20" s="9">
        <v>0</v>
      </c>
      <c r="HP20" s="9">
        <v>0</v>
      </c>
      <c r="HQ20" s="9">
        <v>0</v>
      </c>
      <c r="HR20" s="9">
        <v>0</v>
      </c>
      <c r="HS20" s="9">
        <v>0</v>
      </c>
      <c r="HT20" s="9">
        <v>0</v>
      </c>
      <c r="HU20" s="9">
        <v>0</v>
      </c>
      <c r="HV20" s="9">
        <v>20</v>
      </c>
      <c r="HW20" s="9">
        <v>3189</v>
      </c>
      <c r="HX20" s="9">
        <v>0</v>
      </c>
      <c r="HY20" s="9">
        <v>6220</v>
      </c>
      <c r="HZ20" s="9">
        <v>0</v>
      </c>
      <c r="IA20" s="9">
        <v>0</v>
      </c>
      <c r="IB20" s="9">
        <v>909819</v>
      </c>
      <c r="IC20" s="9">
        <v>0</v>
      </c>
      <c r="ID20" s="9">
        <v>0</v>
      </c>
      <c r="IE20" s="9">
        <v>2060</v>
      </c>
      <c r="IF20" s="9">
        <v>0</v>
      </c>
      <c r="IG20" s="9">
        <v>0</v>
      </c>
      <c r="IH20" s="9">
        <v>5552</v>
      </c>
      <c r="II20" s="9">
        <v>0</v>
      </c>
      <c r="IJ20" s="9">
        <v>0</v>
      </c>
      <c r="IK20" s="9">
        <v>0</v>
      </c>
      <c r="IL20" s="9">
        <v>0</v>
      </c>
      <c r="IM20" s="9">
        <v>0</v>
      </c>
      <c r="IN20" s="9">
        <v>0</v>
      </c>
      <c r="IO20" s="9">
        <v>0</v>
      </c>
      <c r="IP20" s="9">
        <v>1024</v>
      </c>
      <c r="IQ20" s="9">
        <v>260</v>
      </c>
      <c r="IR20" s="9">
        <v>0</v>
      </c>
      <c r="IS20" s="9">
        <v>148140</v>
      </c>
      <c r="IT20" s="9">
        <v>214488</v>
      </c>
      <c r="IU20" s="9">
        <v>133557</v>
      </c>
      <c r="IV20" s="9">
        <v>0</v>
      </c>
      <c r="IW20" s="9">
        <v>0</v>
      </c>
      <c r="IX20" s="9">
        <v>159940</v>
      </c>
      <c r="IY20" s="9">
        <v>286370</v>
      </c>
      <c r="IZ20" s="9">
        <v>0</v>
      </c>
      <c r="JA20" s="9">
        <v>6242</v>
      </c>
      <c r="JB20" s="9">
        <v>1155869</v>
      </c>
      <c r="JC20" s="9">
        <v>874990</v>
      </c>
      <c r="JD20" s="9">
        <v>953050</v>
      </c>
      <c r="JE20" s="9">
        <v>965469</v>
      </c>
      <c r="JF20" s="9">
        <v>1160375</v>
      </c>
      <c r="JG20" s="9">
        <v>969500</v>
      </c>
      <c r="JH20" s="9">
        <v>1234244</v>
      </c>
      <c r="JI20" s="9">
        <v>1106338</v>
      </c>
      <c r="JJ20" s="9">
        <v>749953</v>
      </c>
      <c r="JK20" s="9">
        <v>0</v>
      </c>
      <c r="JL20" s="9">
        <v>0</v>
      </c>
      <c r="JM20" s="9">
        <v>0</v>
      </c>
      <c r="JN20" s="9">
        <v>0</v>
      </c>
      <c r="JO20" s="9">
        <v>0</v>
      </c>
      <c r="JP20" s="9">
        <v>0</v>
      </c>
      <c r="JQ20" s="9">
        <v>0</v>
      </c>
      <c r="JR20" s="9">
        <v>20000</v>
      </c>
      <c r="JS20" s="9">
        <v>0</v>
      </c>
      <c r="JT20" s="9">
        <v>0</v>
      </c>
      <c r="JU20" s="9">
        <v>82597</v>
      </c>
      <c r="JV20" s="9">
        <v>179780</v>
      </c>
      <c r="JW20" s="9">
        <v>0</v>
      </c>
      <c r="JX20" s="9">
        <v>0</v>
      </c>
      <c r="JY20" s="9">
        <v>0</v>
      </c>
      <c r="JZ20" s="9">
        <v>35542</v>
      </c>
      <c r="KA20" s="9">
        <v>0</v>
      </c>
      <c r="KB20" s="9">
        <v>566232</v>
      </c>
      <c r="KC20" s="9">
        <v>79524</v>
      </c>
      <c r="KD20" s="9">
        <v>0</v>
      </c>
      <c r="KE20" s="9">
        <v>0</v>
      </c>
      <c r="KF20" s="9">
        <v>420767</v>
      </c>
      <c r="KG20" s="9">
        <v>0</v>
      </c>
      <c r="KH20" s="9">
        <v>0</v>
      </c>
      <c r="KI20" s="9">
        <v>4079</v>
      </c>
      <c r="KJ20" s="9">
        <v>0</v>
      </c>
      <c r="KK20" s="9">
        <v>61753</v>
      </c>
      <c r="KL20" s="9">
        <v>129284</v>
      </c>
      <c r="KM20" s="9">
        <v>0</v>
      </c>
      <c r="KN20" s="9">
        <v>0</v>
      </c>
      <c r="KO20" s="9">
        <v>30035</v>
      </c>
      <c r="KP20" s="9">
        <v>192910</v>
      </c>
      <c r="KQ20" s="9">
        <v>0</v>
      </c>
      <c r="KR20" s="9">
        <v>79029</v>
      </c>
      <c r="KS20" s="9">
        <v>66021</v>
      </c>
      <c r="KT20" s="9">
        <v>0</v>
      </c>
      <c r="KU20" s="9">
        <v>6000</v>
      </c>
      <c r="KV20" s="9">
        <v>239529</v>
      </c>
      <c r="KW20" s="9">
        <v>251767</v>
      </c>
      <c r="KX20" s="9">
        <v>0</v>
      </c>
      <c r="KY20" s="9">
        <v>0</v>
      </c>
      <c r="KZ20" s="9">
        <v>0</v>
      </c>
      <c r="LA20" s="9">
        <v>41720</v>
      </c>
      <c r="LB20" s="9">
        <v>0</v>
      </c>
      <c r="LC20" s="9">
        <v>1257781</v>
      </c>
      <c r="LD20" s="9">
        <v>153637</v>
      </c>
      <c r="LE20" s="9">
        <v>0</v>
      </c>
      <c r="LF20" s="9">
        <v>0</v>
      </c>
      <c r="LG20" s="9">
        <v>1717974</v>
      </c>
      <c r="LH20" s="9">
        <v>0</v>
      </c>
      <c r="LI20" s="9">
        <v>245378</v>
      </c>
      <c r="LJ20" s="9">
        <v>0</v>
      </c>
      <c r="LK20" s="9">
        <v>0</v>
      </c>
      <c r="LL20" s="9">
        <v>0</v>
      </c>
      <c r="LM20" s="9">
        <v>0</v>
      </c>
      <c r="LN20" s="9">
        <v>15370</v>
      </c>
      <c r="LO20" s="9">
        <v>0</v>
      </c>
      <c r="LP20" s="9">
        <v>611621</v>
      </c>
      <c r="LQ20" s="9">
        <v>305723</v>
      </c>
      <c r="LR20" s="9">
        <v>1128388</v>
      </c>
      <c r="LS20" s="9">
        <v>2712</v>
      </c>
      <c r="LT20" s="9">
        <v>936</v>
      </c>
      <c r="LU20" s="9">
        <v>0</v>
      </c>
      <c r="LV20" s="9">
        <v>0</v>
      </c>
      <c r="LW20" s="9">
        <v>0</v>
      </c>
      <c r="LX20" s="9">
        <v>0</v>
      </c>
      <c r="LY20" s="9">
        <v>70206</v>
      </c>
      <c r="LZ20" s="9">
        <v>0</v>
      </c>
      <c r="MA20" s="9">
        <v>0</v>
      </c>
      <c r="MB20" s="9">
        <v>0</v>
      </c>
      <c r="MC20" s="9">
        <v>0</v>
      </c>
      <c r="MD20" s="9">
        <v>0</v>
      </c>
      <c r="ME20" s="9">
        <v>324726</v>
      </c>
      <c r="MF20" s="9">
        <v>848383</v>
      </c>
      <c r="MG20" s="9">
        <v>59439</v>
      </c>
      <c r="MH20" s="9">
        <v>0</v>
      </c>
      <c r="MI20" s="9">
        <v>360248</v>
      </c>
      <c r="MJ20" s="9">
        <v>0</v>
      </c>
      <c r="MK20" s="9">
        <v>147581</v>
      </c>
      <c r="ML20" s="9">
        <v>0</v>
      </c>
      <c r="MM20" s="9">
        <v>647287</v>
      </c>
      <c r="MN20" s="9">
        <v>508935</v>
      </c>
      <c r="MO20" s="9">
        <v>2941</v>
      </c>
      <c r="MP20" s="9">
        <v>0</v>
      </c>
      <c r="MQ20" s="9">
        <v>227</v>
      </c>
      <c r="MR20" s="9">
        <v>0</v>
      </c>
      <c r="MS20" s="9">
        <v>25651</v>
      </c>
      <c r="MT20" s="9">
        <v>29442</v>
      </c>
      <c r="MU20" s="9">
        <v>0</v>
      </c>
      <c r="MV20" s="9">
        <v>1084414</v>
      </c>
      <c r="MW20" s="9">
        <v>0</v>
      </c>
      <c r="MX20" s="9">
        <v>0</v>
      </c>
      <c r="MY20" s="9">
        <v>0</v>
      </c>
      <c r="MZ20" s="9">
        <v>224</v>
      </c>
      <c r="NA20" s="9">
        <v>0</v>
      </c>
      <c r="NB20" s="9">
        <v>164315</v>
      </c>
      <c r="NC20" s="9">
        <v>0</v>
      </c>
      <c r="ND20" s="9">
        <v>0</v>
      </c>
      <c r="NE20" s="9">
        <v>0</v>
      </c>
      <c r="NF20" s="9">
        <v>0</v>
      </c>
      <c r="NG20" s="9">
        <v>200167</v>
      </c>
      <c r="NH20" s="9">
        <v>135674</v>
      </c>
      <c r="NI20" s="9">
        <v>0</v>
      </c>
      <c r="NJ20" s="9">
        <v>1218</v>
      </c>
      <c r="NK20" s="9">
        <v>930761</v>
      </c>
      <c r="NL20" s="9">
        <v>0</v>
      </c>
      <c r="NM20" s="9">
        <v>598</v>
      </c>
      <c r="NN20" s="9">
        <v>810987</v>
      </c>
      <c r="NO20" s="9">
        <v>0</v>
      </c>
      <c r="NP20" s="9">
        <v>878263</v>
      </c>
      <c r="NQ20" s="9">
        <v>0</v>
      </c>
      <c r="NR20" s="9">
        <v>95062</v>
      </c>
      <c r="NS20" s="9">
        <v>17493</v>
      </c>
      <c r="NT20" s="9">
        <v>620021</v>
      </c>
      <c r="NU20" s="9">
        <v>0</v>
      </c>
      <c r="NV20" s="9">
        <v>15044</v>
      </c>
      <c r="NW20" s="9">
        <v>411218</v>
      </c>
      <c r="NX20" s="9">
        <v>88588</v>
      </c>
      <c r="NY20" s="9">
        <v>6981</v>
      </c>
      <c r="NZ20" s="9">
        <v>0</v>
      </c>
      <c r="OA20" s="9">
        <v>1720660</v>
      </c>
      <c r="OB20" s="9">
        <v>676233</v>
      </c>
      <c r="OC20" s="9">
        <v>0</v>
      </c>
      <c r="OD20" s="9">
        <v>0</v>
      </c>
      <c r="OE20" s="9">
        <v>0</v>
      </c>
      <c r="OF20" s="9">
        <v>263498</v>
      </c>
      <c r="OG20" s="9">
        <v>11905</v>
      </c>
      <c r="OH20" s="9">
        <v>26897</v>
      </c>
      <c r="OI20" s="9">
        <v>0</v>
      </c>
      <c r="OJ20" s="9">
        <v>0</v>
      </c>
      <c r="OK20" s="9">
        <v>92854</v>
      </c>
      <c r="OL20" s="9">
        <v>0</v>
      </c>
      <c r="OM20" s="9">
        <v>0</v>
      </c>
      <c r="ON20" s="9">
        <v>3939</v>
      </c>
      <c r="OO20" s="9">
        <v>508783</v>
      </c>
      <c r="OP20" s="9">
        <v>0</v>
      </c>
      <c r="OQ20" s="9">
        <v>0</v>
      </c>
      <c r="OR20" s="9">
        <v>87705</v>
      </c>
      <c r="OS20" s="9">
        <v>137124</v>
      </c>
      <c r="OT20" s="9">
        <v>15237</v>
      </c>
      <c r="OU20" s="9">
        <v>285292</v>
      </c>
      <c r="OV20" s="9">
        <v>0</v>
      </c>
      <c r="OW20" s="9">
        <v>260115</v>
      </c>
      <c r="OX20" s="9">
        <v>0</v>
      </c>
    </row>
    <row r="21" spans="1:414" s="9" customFormat="1">
      <c r="A21" s="6" t="s">
        <v>23</v>
      </c>
      <c r="B21" s="11"/>
      <c r="C21" s="12" t="s">
        <v>24</v>
      </c>
      <c r="D21" s="9">
        <v>0</v>
      </c>
      <c r="E21" s="9">
        <v>0</v>
      </c>
      <c r="F21" s="9">
        <v>0</v>
      </c>
      <c r="G21" s="9">
        <v>0</v>
      </c>
      <c r="H21" s="9">
        <v>848</v>
      </c>
      <c r="I21" s="9">
        <v>17596</v>
      </c>
      <c r="J21" s="9">
        <v>18523</v>
      </c>
      <c r="K21" s="9">
        <v>0</v>
      </c>
      <c r="L21" s="9">
        <v>0</v>
      </c>
      <c r="M21" s="9">
        <v>8790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28000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11177</v>
      </c>
      <c r="AJ21" s="9">
        <v>0</v>
      </c>
      <c r="AK21" s="9">
        <v>37561</v>
      </c>
      <c r="AL21" s="9">
        <v>14349</v>
      </c>
      <c r="AM21" s="9">
        <v>0</v>
      </c>
      <c r="AN21" s="9">
        <v>46263</v>
      </c>
      <c r="AO21" s="9">
        <v>104477</v>
      </c>
      <c r="AP21" s="9">
        <v>96934</v>
      </c>
      <c r="AQ21" s="9">
        <v>116266</v>
      </c>
      <c r="AR21" s="9">
        <v>40271</v>
      </c>
      <c r="AS21" s="9">
        <v>127487</v>
      </c>
      <c r="AT21" s="9">
        <v>112866</v>
      </c>
      <c r="AU21" s="9">
        <v>19956</v>
      </c>
      <c r="AV21" s="9">
        <v>46182</v>
      </c>
      <c r="AW21" s="9">
        <v>125889</v>
      </c>
      <c r="AX21" s="9">
        <v>26925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51351</v>
      </c>
      <c r="BF21" s="9">
        <v>0</v>
      </c>
      <c r="BG21" s="9">
        <v>0</v>
      </c>
      <c r="BH21" s="9">
        <v>0</v>
      </c>
      <c r="BI21" s="9">
        <v>1161</v>
      </c>
      <c r="BJ21" s="9">
        <v>0</v>
      </c>
      <c r="BK21" s="9">
        <v>0</v>
      </c>
      <c r="BL21" s="9">
        <v>16605</v>
      </c>
      <c r="BM21" s="9">
        <v>0</v>
      </c>
      <c r="BN21" s="9">
        <v>14067</v>
      </c>
      <c r="BO21" s="9">
        <v>0</v>
      </c>
      <c r="BP21" s="9">
        <v>0</v>
      </c>
      <c r="BQ21" s="9">
        <v>60507</v>
      </c>
      <c r="BR21" s="9">
        <v>0</v>
      </c>
      <c r="BS21" s="9">
        <v>0</v>
      </c>
      <c r="BT21" s="9">
        <v>1520</v>
      </c>
      <c r="BU21" s="9">
        <v>0</v>
      </c>
      <c r="BV21" s="9">
        <v>77338</v>
      </c>
      <c r="BW21" s="9">
        <v>34273</v>
      </c>
      <c r="BX21" s="9">
        <v>36639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81879</v>
      </c>
      <c r="CR21" s="9">
        <v>542410</v>
      </c>
      <c r="CS21" s="9">
        <v>0</v>
      </c>
      <c r="CT21" s="9">
        <v>0</v>
      </c>
      <c r="CU21" s="9">
        <v>20858</v>
      </c>
      <c r="CV21" s="9">
        <v>71</v>
      </c>
      <c r="CW21" s="9">
        <v>28186</v>
      </c>
      <c r="CX21" s="9">
        <v>0</v>
      </c>
      <c r="CY21" s="9">
        <v>0</v>
      </c>
      <c r="CZ21" s="9">
        <v>0</v>
      </c>
      <c r="DA21" s="9">
        <v>0</v>
      </c>
      <c r="DB21" s="9">
        <v>53650</v>
      </c>
      <c r="DC21" s="9">
        <v>0</v>
      </c>
      <c r="DD21" s="9">
        <v>0</v>
      </c>
      <c r="DE21" s="9">
        <v>34241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59940</v>
      </c>
      <c r="DM21" s="9">
        <v>0</v>
      </c>
      <c r="DN21" s="9">
        <v>41728</v>
      </c>
      <c r="DO21" s="9">
        <v>67740</v>
      </c>
      <c r="DP21" s="9">
        <v>0</v>
      </c>
      <c r="DQ21" s="9">
        <v>0</v>
      </c>
      <c r="DR21" s="9">
        <v>10989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1800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22961</v>
      </c>
      <c r="EL21" s="9"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9">
        <v>31813</v>
      </c>
      <c r="FD21" s="9">
        <v>22611</v>
      </c>
      <c r="FE21" s="9">
        <v>916</v>
      </c>
      <c r="FF21" s="9">
        <v>1191</v>
      </c>
      <c r="FG21" s="9">
        <v>1663</v>
      </c>
      <c r="FH21" s="9">
        <v>3937</v>
      </c>
      <c r="FI21" s="9">
        <v>24969</v>
      </c>
      <c r="FJ21" s="9">
        <v>777</v>
      </c>
      <c r="FK21" s="9">
        <v>3815</v>
      </c>
      <c r="FL21" s="9">
        <v>0</v>
      </c>
      <c r="FM21" s="9">
        <v>0</v>
      </c>
      <c r="FN21" s="9">
        <v>0</v>
      </c>
      <c r="FO21" s="9">
        <v>536895</v>
      </c>
      <c r="FP21" s="9">
        <v>0</v>
      </c>
      <c r="FQ21" s="9">
        <v>0</v>
      </c>
      <c r="FR21" s="9">
        <v>7495</v>
      </c>
      <c r="FS21" s="9">
        <v>8192</v>
      </c>
      <c r="FT21" s="9">
        <v>1821</v>
      </c>
      <c r="FU21" s="9">
        <v>0</v>
      </c>
      <c r="FV21" s="9">
        <v>0</v>
      </c>
      <c r="FX21" s="9">
        <v>14854</v>
      </c>
      <c r="FY21" s="9">
        <v>0</v>
      </c>
      <c r="FZ21" s="9">
        <v>0</v>
      </c>
      <c r="GA21" s="9">
        <v>0</v>
      </c>
      <c r="GB21" s="9">
        <v>0</v>
      </c>
      <c r="GC21" s="9">
        <v>0</v>
      </c>
      <c r="GD21" s="9">
        <v>2942</v>
      </c>
      <c r="GE21" s="9">
        <v>0</v>
      </c>
      <c r="GF21" s="9">
        <v>0</v>
      </c>
      <c r="GG21" s="9">
        <v>0</v>
      </c>
      <c r="GH21" s="9">
        <v>0</v>
      </c>
      <c r="GI21" s="9">
        <v>0</v>
      </c>
      <c r="GJ21" s="9">
        <v>0</v>
      </c>
      <c r="GK21" s="9">
        <v>0</v>
      </c>
      <c r="GL21" s="9">
        <v>17992</v>
      </c>
      <c r="GM21" s="9">
        <v>0</v>
      </c>
      <c r="GN21" s="9">
        <v>0</v>
      </c>
      <c r="GO21" s="9">
        <v>0</v>
      </c>
      <c r="GP21" s="9">
        <v>0</v>
      </c>
      <c r="GQ21" s="9">
        <v>0</v>
      </c>
      <c r="GR21" s="9">
        <v>0</v>
      </c>
      <c r="GS21" s="9">
        <v>319972</v>
      </c>
      <c r="GT21" s="9">
        <v>0</v>
      </c>
      <c r="GU21" s="9">
        <v>0</v>
      </c>
      <c r="GV21" s="9">
        <v>103362</v>
      </c>
      <c r="GW21" s="9">
        <v>55184</v>
      </c>
      <c r="GX21" s="9">
        <v>334850</v>
      </c>
      <c r="GY21" s="9">
        <v>0</v>
      </c>
      <c r="GZ21" s="9">
        <v>0</v>
      </c>
      <c r="HA21" s="9">
        <v>0</v>
      </c>
      <c r="HB21" s="9">
        <v>0</v>
      </c>
      <c r="HC21" s="9">
        <v>111733</v>
      </c>
      <c r="HD21" s="9">
        <v>178683</v>
      </c>
      <c r="HE21" s="9">
        <v>2731</v>
      </c>
      <c r="HF21" s="9">
        <v>0</v>
      </c>
      <c r="HG21" s="9">
        <v>0</v>
      </c>
      <c r="HH21" s="9">
        <v>0</v>
      </c>
      <c r="HI21" s="9">
        <v>0</v>
      </c>
      <c r="HJ21" s="9">
        <v>0</v>
      </c>
      <c r="HK21" s="9">
        <v>0</v>
      </c>
      <c r="HL21" s="9">
        <v>0</v>
      </c>
      <c r="HM21" s="9">
        <v>0</v>
      </c>
      <c r="HN21" s="9">
        <v>0</v>
      </c>
      <c r="HO21" s="9">
        <v>0</v>
      </c>
      <c r="HP21" s="9">
        <v>0</v>
      </c>
      <c r="HQ21" s="9">
        <v>0</v>
      </c>
      <c r="HR21" s="9">
        <v>0</v>
      </c>
      <c r="HS21" s="9">
        <v>0</v>
      </c>
      <c r="HT21" s="9">
        <v>0</v>
      </c>
      <c r="HU21" s="9">
        <v>0</v>
      </c>
      <c r="HV21" s="9">
        <v>0</v>
      </c>
      <c r="HW21" s="9">
        <v>575</v>
      </c>
      <c r="HX21" s="9">
        <v>0</v>
      </c>
      <c r="HY21" s="9">
        <v>0</v>
      </c>
      <c r="HZ21" s="9">
        <v>0</v>
      </c>
      <c r="IA21" s="9">
        <v>0</v>
      </c>
      <c r="IB21" s="9">
        <v>0</v>
      </c>
      <c r="IC21" s="9">
        <v>0</v>
      </c>
      <c r="ID21" s="9">
        <v>0</v>
      </c>
      <c r="IE21" s="9">
        <v>0</v>
      </c>
      <c r="IF21" s="9">
        <v>0</v>
      </c>
      <c r="IG21" s="9">
        <v>0</v>
      </c>
      <c r="IH21" s="9">
        <v>0</v>
      </c>
      <c r="II21" s="9">
        <v>0</v>
      </c>
      <c r="IJ21" s="9">
        <v>0</v>
      </c>
      <c r="IK21" s="9">
        <v>0</v>
      </c>
      <c r="IL21" s="9">
        <v>0</v>
      </c>
      <c r="IM21" s="9">
        <v>0</v>
      </c>
      <c r="IN21" s="9">
        <v>0</v>
      </c>
      <c r="IO21" s="9">
        <v>0</v>
      </c>
      <c r="IP21" s="9">
        <v>0</v>
      </c>
      <c r="IQ21" s="9">
        <v>0</v>
      </c>
      <c r="IR21" s="9">
        <v>0</v>
      </c>
      <c r="IS21" s="9">
        <v>0</v>
      </c>
      <c r="IT21" s="9">
        <v>145582</v>
      </c>
      <c r="IU21" s="9">
        <v>0</v>
      </c>
      <c r="IV21" s="9">
        <v>86080</v>
      </c>
      <c r="IW21" s="9">
        <v>0</v>
      </c>
      <c r="IX21" s="9">
        <v>23052</v>
      </c>
      <c r="IY21" s="9">
        <v>12111</v>
      </c>
      <c r="IZ21" s="9">
        <v>0</v>
      </c>
      <c r="JA21" s="9">
        <v>0</v>
      </c>
      <c r="JB21" s="9">
        <v>0</v>
      </c>
      <c r="JC21" s="9">
        <v>0</v>
      </c>
      <c r="JD21" s="9">
        <v>0</v>
      </c>
      <c r="JE21" s="9">
        <v>0</v>
      </c>
      <c r="JF21" s="9">
        <v>0</v>
      </c>
      <c r="JG21" s="9">
        <v>0</v>
      </c>
      <c r="JH21" s="9">
        <v>0</v>
      </c>
      <c r="JI21" s="9">
        <v>0</v>
      </c>
      <c r="JJ21" s="9">
        <v>0</v>
      </c>
      <c r="JK21" s="9">
        <v>0</v>
      </c>
      <c r="JL21" s="9">
        <v>0</v>
      </c>
      <c r="JM21" s="9">
        <v>0</v>
      </c>
      <c r="JN21" s="9">
        <v>0</v>
      </c>
      <c r="JO21" s="9">
        <v>0</v>
      </c>
      <c r="JP21" s="9">
        <v>3595</v>
      </c>
      <c r="JQ21" s="9">
        <v>0</v>
      </c>
      <c r="JR21" s="9">
        <v>40245</v>
      </c>
      <c r="JS21" s="9">
        <v>0</v>
      </c>
      <c r="JT21" s="9">
        <v>661</v>
      </c>
      <c r="JU21" s="9">
        <v>17527</v>
      </c>
      <c r="JV21" s="9">
        <v>0</v>
      </c>
      <c r="JW21" s="9">
        <v>2090</v>
      </c>
      <c r="JX21" s="9">
        <v>0</v>
      </c>
      <c r="JY21" s="9">
        <v>0</v>
      </c>
      <c r="JZ21" s="9">
        <v>0</v>
      </c>
      <c r="KA21" s="9">
        <v>0</v>
      </c>
      <c r="KB21" s="9">
        <v>0</v>
      </c>
      <c r="KC21" s="9">
        <v>0</v>
      </c>
      <c r="KD21" s="9">
        <v>0</v>
      </c>
      <c r="KE21" s="9">
        <v>3383</v>
      </c>
      <c r="KF21" s="9">
        <v>144213</v>
      </c>
      <c r="KG21" s="9">
        <v>0</v>
      </c>
      <c r="KH21" s="9">
        <v>0</v>
      </c>
      <c r="KI21" s="9">
        <v>0</v>
      </c>
      <c r="KJ21" s="9">
        <v>22848</v>
      </c>
      <c r="KK21" s="9">
        <v>0</v>
      </c>
      <c r="KL21" s="9">
        <v>0</v>
      </c>
      <c r="KM21" s="9">
        <v>0</v>
      </c>
      <c r="KN21" s="9">
        <v>0</v>
      </c>
      <c r="KO21" s="9">
        <v>0</v>
      </c>
      <c r="KP21" s="9">
        <v>0</v>
      </c>
      <c r="KQ21" s="9">
        <v>0</v>
      </c>
      <c r="KR21" s="9">
        <v>6894</v>
      </c>
      <c r="KS21" s="9">
        <v>0</v>
      </c>
      <c r="KT21" s="9">
        <v>0</v>
      </c>
      <c r="KU21" s="9">
        <v>32829</v>
      </c>
      <c r="KV21" s="9">
        <v>0</v>
      </c>
      <c r="KW21" s="9">
        <v>0</v>
      </c>
      <c r="KX21" s="9">
        <v>0</v>
      </c>
      <c r="KY21" s="9">
        <v>0</v>
      </c>
      <c r="KZ21" s="9">
        <v>0</v>
      </c>
      <c r="LA21" s="9">
        <v>0</v>
      </c>
      <c r="LB21" s="9">
        <v>0</v>
      </c>
      <c r="LC21" s="9">
        <v>322312</v>
      </c>
      <c r="LD21" s="9">
        <v>0</v>
      </c>
      <c r="LE21" s="9">
        <v>0</v>
      </c>
      <c r="LF21" s="9">
        <v>0</v>
      </c>
      <c r="LG21" s="9">
        <v>132894</v>
      </c>
      <c r="LH21" s="9">
        <v>0</v>
      </c>
      <c r="LI21" s="9">
        <v>0</v>
      </c>
      <c r="LJ21" s="9">
        <v>0</v>
      </c>
      <c r="LK21" s="9">
        <v>0</v>
      </c>
      <c r="LL21" s="9">
        <v>0</v>
      </c>
      <c r="LM21" s="9">
        <v>0</v>
      </c>
      <c r="LN21" s="9">
        <v>0</v>
      </c>
      <c r="LO21" s="9">
        <v>4113</v>
      </c>
      <c r="LP21" s="9">
        <v>0</v>
      </c>
      <c r="LQ21" s="9">
        <v>0</v>
      </c>
      <c r="LR21" s="9">
        <v>0</v>
      </c>
      <c r="LS21" s="9">
        <v>0</v>
      </c>
      <c r="LT21" s="9">
        <v>0</v>
      </c>
      <c r="LU21" s="9">
        <v>4004</v>
      </c>
      <c r="LV21" s="9">
        <v>2178</v>
      </c>
      <c r="LW21" s="9">
        <v>26529</v>
      </c>
      <c r="LX21" s="9">
        <v>0</v>
      </c>
      <c r="LY21" s="9">
        <v>172033</v>
      </c>
      <c r="LZ21" s="9">
        <v>0</v>
      </c>
      <c r="MA21" s="9">
        <v>0</v>
      </c>
      <c r="MB21" s="9">
        <v>0</v>
      </c>
      <c r="MC21" s="9">
        <v>0</v>
      </c>
      <c r="MD21" s="9">
        <v>0</v>
      </c>
      <c r="ME21" s="9">
        <v>42721</v>
      </c>
      <c r="MF21" s="9">
        <v>431711</v>
      </c>
      <c r="MG21" s="9">
        <v>0</v>
      </c>
      <c r="MH21" s="9">
        <v>0</v>
      </c>
      <c r="MI21" s="9">
        <v>0</v>
      </c>
      <c r="MJ21" s="9">
        <v>0</v>
      </c>
      <c r="MK21" s="9">
        <v>0</v>
      </c>
      <c r="ML21" s="9">
        <v>0</v>
      </c>
      <c r="MM21" s="9">
        <v>0</v>
      </c>
      <c r="MN21" s="9">
        <v>0</v>
      </c>
      <c r="MO21" s="9">
        <v>0</v>
      </c>
      <c r="MP21" s="9">
        <v>0</v>
      </c>
      <c r="MQ21" s="9">
        <v>0</v>
      </c>
      <c r="MR21" s="9">
        <v>0</v>
      </c>
      <c r="MS21" s="9">
        <v>0</v>
      </c>
      <c r="MT21" s="9">
        <v>0</v>
      </c>
      <c r="MU21" s="9">
        <v>0</v>
      </c>
      <c r="MV21" s="9">
        <v>0</v>
      </c>
      <c r="MW21" s="9">
        <v>0</v>
      </c>
      <c r="MX21" s="9">
        <v>28553</v>
      </c>
      <c r="MY21" s="9">
        <v>0</v>
      </c>
      <c r="MZ21" s="9">
        <v>0</v>
      </c>
      <c r="NA21" s="9">
        <v>76421</v>
      </c>
      <c r="NB21" s="9">
        <v>0</v>
      </c>
      <c r="NC21" s="9">
        <v>0</v>
      </c>
      <c r="ND21" s="9">
        <v>0</v>
      </c>
      <c r="NE21" s="9">
        <v>0</v>
      </c>
      <c r="NF21" s="9">
        <v>0</v>
      </c>
      <c r="NG21" s="9">
        <v>1388</v>
      </c>
      <c r="NH21" s="9">
        <v>0</v>
      </c>
      <c r="NI21" s="9">
        <v>0</v>
      </c>
      <c r="NJ21" s="9">
        <v>0</v>
      </c>
      <c r="NK21" s="9">
        <v>2346</v>
      </c>
      <c r="NL21" s="9">
        <v>2824</v>
      </c>
      <c r="NM21" s="9">
        <v>3050</v>
      </c>
      <c r="NN21" s="9">
        <v>61661</v>
      </c>
      <c r="NO21" s="9">
        <v>0</v>
      </c>
      <c r="NP21" s="9">
        <v>0</v>
      </c>
      <c r="NQ21" s="9">
        <v>0</v>
      </c>
      <c r="NR21" s="9">
        <v>0</v>
      </c>
      <c r="NS21" s="9">
        <v>0</v>
      </c>
      <c r="NT21" s="9">
        <v>200</v>
      </c>
      <c r="NU21" s="9">
        <v>0</v>
      </c>
      <c r="NV21" s="9">
        <v>3788</v>
      </c>
      <c r="NW21" s="9">
        <v>97156</v>
      </c>
      <c r="NX21" s="9">
        <v>177704</v>
      </c>
      <c r="NY21" s="9">
        <v>0</v>
      </c>
      <c r="NZ21" s="9">
        <v>0</v>
      </c>
      <c r="OA21" s="9">
        <v>0</v>
      </c>
      <c r="OB21" s="9">
        <v>0</v>
      </c>
      <c r="OC21" s="9">
        <v>0</v>
      </c>
      <c r="OD21" s="9">
        <v>0</v>
      </c>
      <c r="OE21" s="9">
        <v>32786</v>
      </c>
      <c r="OF21" s="9">
        <v>0</v>
      </c>
      <c r="OG21" s="9">
        <v>0</v>
      </c>
      <c r="OH21" s="9">
        <v>0</v>
      </c>
      <c r="OI21" s="9">
        <v>0</v>
      </c>
      <c r="OJ21" s="9">
        <v>0</v>
      </c>
      <c r="OK21" s="9">
        <v>123626</v>
      </c>
      <c r="OL21" s="9">
        <v>105</v>
      </c>
      <c r="OM21" s="9">
        <v>24914</v>
      </c>
      <c r="ON21" s="9">
        <v>0</v>
      </c>
      <c r="OO21" s="9">
        <v>0</v>
      </c>
      <c r="OQ21" s="9">
        <v>0</v>
      </c>
      <c r="OR21" s="9">
        <v>0</v>
      </c>
      <c r="OS21" s="9">
        <v>0</v>
      </c>
      <c r="OT21" s="9">
        <v>0</v>
      </c>
      <c r="OU21" s="9">
        <v>0</v>
      </c>
      <c r="OV21" s="9">
        <v>0</v>
      </c>
      <c r="OW21" s="9">
        <v>0</v>
      </c>
      <c r="OX21" s="9">
        <v>7987</v>
      </c>
    </row>
    <row r="22" spans="1:414" s="9" customFormat="1">
      <c r="A22" s="6" t="s">
        <v>25</v>
      </c>
      <c r="B22" s="11"/>
      <c r="C22" s="12" t="s">
        <v>26</v>
      </c>
      <c r="D22" s="9">
        <v>0</v>
      </c>
      <c r="E22" s="9">
        <v>0</v>
      </c>
      <c r="F22" s="9">
        <v>7684</v>
      </c>
      <c r="G22" s="9">
        <v>0</v>
      </c>
      <c r="H22" s="9">
        <v>5948</v>
      </c>
      <c r="I22" s="9">
        <v>0</v>
      </c>
      <c r="J22" s="9">
        <v>8329</v>
      </c>
      <c r="K22" s="9">
        <v>56162</v>
      </c>
      <c r="L22" s="9">
        <v>7690</v>
      </c>
      <c r="N22" s="9">
        <v>0</v>
      </c>
      <c r="O22" s="9">
        <v>0</v>
      </c>
      <c r="P22" s="9">
        <v>13142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4431</v>
      </c>
      <c r="AA22" s="9">
        <v>20100</v>
      </c>
      <c r="AB22" s="9">
        <v>2620</v>
      </c>
      <c r="AC22" s="9">
        <v>0</v>
      </c>
      <c r="AD22" s="9">
        <v>0</v>
      </c>
      <c r="AE22" s="9">
        <v>55552</v>
      </c>
      <c r="AF22" s="9">
        <v>29987</v>
      </c>
      <c r="AG22" s="9">
        <v>5242</v>
      </c>
      <c r="AH22" s="9">
        <v>47390</v>
      </c>
      <c r="AI22" s="9">
        <v>60247</v>
      </c>
      <c r="AJ22" s="9">
        <v>0</v>
      </c>
      <c r="AK22" s="9">
        <v>0</v>
      </c>
      <c r="AL22" s="9">
        <v>222206</v>
      </c>
      <c r="AM22" s="9">
        <v>1454</v>
      </c>
      <c r="AN22" s="9">
        <v>24274</v>
      </c>
      <c r="AO22" s="9">
        <v>46905</v>
      </c>
      <c r="AP22" s="9">
        <v>7476</v>
      </c>
      <c r="AQ22" s="9">
        <v>0</v>
      </c>
      <c r="AR22" s="9">
        <v>7542</v>
      </c>
      <c r="AS22" s="9">
        <v>18908</v>
      </c>
      <c r="AT22" s="9">
        <v>23176</v>
      </c>
      <c r="AU22" s="9">
        <v>428</v>
      </c>
      <c r="AV22" s="9">
        <v>36596</v>
      </c>
      <c r="AW22" s="9">
        <v>34451</v>
      </c>
      <c r="AX22" s="9">
        <v>201205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16685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33860</v>
      </c>
      <c r="BN22" s="9">
        <v>46830</v>
      </c>
      <c r="BO22" s="9">
        <v>98631</v>
      </c>
      <c r="BP22" s="9">
        <v>40109</v>
      </c>
      <c r="BQ22" s="9">
        <v>0</v>
      </c>
      <c r="BR22" s="9">
        <v>9738</v>
      </c>
      <c r="BS22" s="9">
        <v>0</v>
      </c>
      <c r="BT22" s="9">
        <v>5683</v>
      </c>
      <c r="BU22" s="9">
        <v>0</v>
      </c>
      <c r="BV22" s="9">
        <v>59124</v>
      </c>
      <c r="BW22" s="9">
        <v>13478</v>
      </c>
      <c r="BX22" s="9">
        <v>23590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253251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6306</v>
      </c>
      <c r="DC22" s="9">
        <v>0</v>
      </c>
      <c r="DD22" s="9">
        <v>0</v>
      </c>
      <c r="DE22" s="9">
        <v>7866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482038</v>
      </c>
      <c r="DP22" s="9">
        <v>0</v>
      </c>
      <c r="DQ22" s="9">
        <v>7078</v>
      </c>
      <c r="DR22" s="9">
        <v>119695</v>
      </c>
      <c r="DS22" s="9">
        <v>0</v>
      </c>
      <c r="DT22" s="9">
        <v>0</v>
      </c>
      <c r="DU22" s="9">
        <v>4421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189605</v>
      </c>
      <c r="EL22" s="9">
        <v>0</v>
      </c>
      <c r="EM22" s="9">
        <v>0</v>
      </c>
      <c r="EN22" s="9">
        <v>0</v>
      </c>
      <c r="EO22" s="9">
        <v>0</v>
      </c>
      <c r="EP22" s="9">
        <v>21762</v>
      </c>
      <c r="EQ22" s="9">
        <v>0</v>
      </c>
      <c r="ER22" s="9">
        <v>0</v>
      </c>
      <c r="ES22" s="9">
        <v>0</v>
      </c>
      <c r="ET22" s="9">
        <v>4499</v>
      </c>
      <c r="EU22" s="9">
        <v>63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3641</v>
      </c>
      <c r="FC22" s="9">
        <v>0</v>
      </c>
      <c r="FD22" s="9">
        <v>0</v>
      </c>
      <c r="FE22" s="9">
        <v>0</v>
      </c>
      <c r="FF22" s="9">
        <v>0</v>
      </c>
      <c r="FG22" s="9">
        <v>0</v>
      </c>
      <c r="FH22" s="9">
        <v>0</v>
      </c>
      <c r="FI22" s="9">
        <v>267576</v>
      </c>
      <c r="FJ22" s="9">
        <v>0</v>
      </c>
      <c r="FK22" s="9">
        <v>0</v>
      </c>
      <c r="FL22" s="9">
        <v>0</v>
      </c>
      <c r="FM22" s="9">
        <v>0</v>
      </c>
      <c r="FN22" s="9">
        <v>0</v>
      </c>
      <c r="FO22" s="9">
        <v>0</v>
      </c>
      <c r="FP22" s="9">
        <v>7668</v>
      </c>
      <c r="FQ22" s="9">
        <v>3280</v>
      </c>
      <c r="FR22" s="9">
        <v>0</v>
      </c>
      <c r="FS22" s="9">
        <v>49587</v>
      </c>
      <c r="FT22" s="9">
        <v>0</v>
      </c>
      <c r="FU22" s="9">
        <v>0</v>
      </c>
      <c r="FV22" s="9">
        <v>0</v>
      </c>
      <c r="FX22" s="9">
        <v>0</v>
      </c>
      <c r="FY22" s="9">
        <v>750</v>
      </c>
      <c r="FZ22" s="9">
        <v>0</v>
      </c>
      <c r="GA22" s="9">
        <v>25970</v>
      </c>
      <c r="GB22" s="9">
        <v>0</v>
      </c>
      <c r="GC22" s="9">
        <v>0</v>
      </c>
      <c r="GD22" s="9">
        <v>0</v>
      </c>
      <c r="GE22" s="9">
        <v>0</v>
      </c>
      <c r="GF22" s="9">
        <v>0</v>
      </c>
      <c r="GG22" s="9">
        <v>0</v>
      </c>
      <c r="GH22" s="9">
        <v>0</v>
      </c>
      <c r="GI22" s="9">
        <v>0</v>
      </c>
      <c r="GJ22" s="9">
        <v>0</v>
      </c>
      <c r="GK22" s="9">
        <v>0</v>
      </c>
      <c r="GL22" s="9">
        <v>258692</v>
      </c>
      <c r="GM22" s="9">
        <v>0</v>
      </c>
      <c r="GN22" s="9">
        <v>0</v>
      </c>
      <c r="GO22" s="9">
        <v>0</v>
      </c>
      <c r="GP22" s="9">
        <v>0</v>
      </c>
      <c r="GQ22" s="9">
        <v>17783</v>
      </c>
      <c r="GR22" s="9">
        <v>0</v>
      </c>
      <c r="GS22" s="9">
        <v>0</v>
      </c>
      <c r="GT22" s="9">
        <v>0</v>
      </c>
      <c r="GU22" s="9">
        <v>0</v>
      </c>
      <c r="GV22" s="9">
        <v>83786</v>
      </c>
      <c r="GW22" s="9">
        <v>55293</v>
      </c>
      <c r="GX22" s="9">
        <v>141757</v>
      </c>
      <c r="GY22" s="9">
        <v>0</v>
      </c>
      <c r="GZ22" s="9">
        <v>0</v>
      </c>
      <c r="HA22" s="9">
        <v>0</v>
      </c>
      <c r="HB22" s="9">
        <v>0</v>
      </c>
      <c r="HC22" s="9">
        <v>0</v>
      </c>
      <c r="HD22" s="9">
        <v>243286</v>
      </c>
      <c r="HE22" s="9">
        <v>0</v>
      </c>
      <c r="HF22" s="9">
        <v>0</v>
      </c>
      <c r="HG22" s="9">
        <v>0</v>
      </c>
      <c r="HH22" s="9">
        <v>0</v>
      </c>
      <c r="HI22" s="9">
        <v>0</v>
      </c>
      <c r="HJ22" s="9">
        <v>0</v>
      </c>
      <c r="HK22" s="9">
        <v>0</v>
      </c>
      <c r="HL22" s="9">
        <v>0</v>
      </c>
      <c r="HM22" s="9">
        <v>0</v>
      </c>
      <c r="HN22" s="9">
        <v>0</v>
      </c>
      <c r="HO22" s="9">
        <v>0</v>
      </c>
      <c r="HP22" s="9">
        <v>0</v>
      </c>
      <c r="HQ22" s="9">
        <v>0</v>
      </c>
      <c r="HR22" s="9">
        <v>0</v>
      </c>
      <c r="HS22" s="9">
        <v>0</v>
      </c>
      <c r="HT22" s="9">
        <v>0</v>
      </c>
      <c r="HU22" s="9">
        <v>0</v>
      </c>
      <c r="HV22" s="9">
        <v>0</v>
      </c>
      <c r="HW22" s="9">
        <v>0</v>
      </c>
      <c r="HX22" s="9">
        <v>0</v>
      </c>
      <c r="HY22" s="9">
        <v>0</v>
      </c>
      <c r="HZ22" s="9">
        <v>0</v>
      </c>
      <c r="IA22" s="9">
        <v>0</v>
      </c>
      <c r="IB22" s="9">
        <v>0</v>
      </c>
      <c r="IC22" s="9">
        <v>135</v>
      </c>
      <c r="ID22" s="9">
        <v>0</v>
      </c>
      <c r="IE22" s="9">
        <v>32155</v>
      </c>
      <c r="IF22" s="9">
        <v>0</v>
      </c>
      <c r="IG22" s="9">
        <v>923</v>
      </c>
      <c r="IH22" s="9">
        <v>982</v>
      </c>
      <c r="II22" s="9">
        <v>22413</v>
      </c>
      <c r="IJ22" s="9">
        <v>63103</v>
      </c>
      <c r="IK22" s="9">
        <v>0</v>
      </c>
      <c r="IL22" s="9">
        <v>1605</v>
      </c>
      <c r="IM22" s="9">
        <v>0</v>
      </c>
      <c r="IN22" s="9">
        <v>11951</v>
      </c>
      <c r="IO22" s="9">
        <v>0</v>
      </c>
      <c r="IP22" s="9">
        <v>7515</v>
      </c>
      <c r="IQ22" s="9">
        <v>5941</v>
      </c>
      <c r="IR22" s="9">
        <v>0</v>
      </c>
      <c r="IS22" s="9">
        <v>0</v>
      </c>
      <c r="IT22" s="9">
        <v>0</v>
      </c>
      <c r="IU22" s="9">
        <v>0</v>
      </c>
      <c r="IV22" s="9">
        <v>157166</v>
      </c>
      <c r="IW22" s="9">
        <v>0</v>
      </c>
      <c r="IX22" s="9">
        <v>14640</v>
      </c>
      <c r="IY22" s="9">
        <v>21241</v>
      </c>
      <c r="IZ22" s="9">
        <v>0</v>
      </c>
      <c r="JA22" s="9">
        <v>0</v>
      </c>
      <c r="JB22" s="9">
        <v>11463</v>
      </c>
      <c r="JC22" s="9">
        <v>3779</v>
      </c>
      <c r="JD22" s="9">
        <v>8794</v>
      </c>
      <c r="JE22" s="9">
        <v>3828</v>
      </c>
      <c r="JF22" s="9">
        <v>7447</v>
      </c>
      <c r="JG22" s="9">
        <v>4919</v>
      </c>
      <c r="JH22" s="9">
        <v>8111</v>
      </c>
      <c r="JI22" s="9">
        <v>19417</v>
      </c>
      <c r="JJ22" s="9">
        <v>14523</v>
      </c>
      <c r="JK22" s="9">
        <v>0</v>
      </c>
      <c r="JL22" s="9">
        <v>0</v>
      </c>
      <c r="JM22" s="9">
        <v>0</v>
      </c>
      <c r="JN22" s="9">
        <v>0</v>
      </c>
      <c r="JO22" s="9">
        <v>0</v>
      </c>
      <c r="JP22" s="9">
        <v>55323</v>
      </c>
      <c r="JQ22" s="9">
        <v>0</v>
      </c>
      <c r="JR22" s="9">
        <v>14661</v>
      </c>
      <c r="JS22" s="9">
        <v>0</v>
      </c>
      <c r="JT22" s="9">
        <v>0</v>
      </c>
      <c r="JU22" s="9">
        <v>40360</v>
      </c>
      <c r="JV22" s="9">
        <v>0</v>
      </c>
      <c r="JW22" s="9">
        <v>0</v>
      </c>
      <c r="JX22" s="9">
        <v>0</v>
      </c>
      <c r="JY22" s="9">
        <v>0</v>
      </c>
      <c r="JZ22" s="9">
        <v>0</v>
      </c>
      <c r="KA22" s="9">
        <v>0</v>
      </c>
      <c r="KB22" s="9">
        <v>0</v>
      </c>
      <c r="KC22" s="9">
        <v>0</v>
      </c>
      <c r="KD22" s="9">
        <v>0</v>
      </c>
      <c r="KE22" s="9">
        <v>88330</v>
      </c>
      <c r="KF22" s="9">
        <v>6406</v>
      </c>
      <c r="KG22" s="9">
        <v>0</v>
      </c>
      <c r="KH22" s="9">
        <v>0</v>
      </c>
      <c r="KI22" s="9">
        <v>0</v>
      </c>
      <c r="KJ22" s="9">
        <v>0</v>
      </c>
      <c r="KK22" s="9">
        <v>0</v>
      </c>
      <c r="KL22" s="9">
        <v>0</v>
      </c>
      <c r="KM22" s="9">
        <v>0</v>
      </c>
      <c r="KN22" s="9">
        <v>0</v>
      </c>
      <c r="KO22" s="9">
        <v>0</v>
      </c>
      <c r="KP22" s="9">
        <v>0</v>
      </c>
      <c r="KQ22" s="9">
        <v>0</v>
      </c>
      <c r="KR22" s="9">
        <v>0</v>
      </c>
      <c r="KS22" s="9">
        <v>0</v>
      </c>
      <c r="KT22" s="9">
        <v>0</v>
      </c>
      <c r="KU22" s="9">
        <v>129975</v>
      </c>
      <c r="KV22" s="9">
        <v>0</v>
      </c>
      <c r="KW22" s="9">
        <v>353365</v>
      </c>
      <c r="KX22" s="9">
        <v>0</v>
      </c>
      <c r="KY22" s="9">
        <v>0</v>
      </c>
      <c r="KZ22" s="9">
        <v>0</v>
      </c>
      <c r="LA22" s="9">
        <v>0</v>
      </c>
      <c r="LB22" s="9">
        <v>0</v>
      </c>
      <c r="LC22" s="9">
        <v>12537</v>
      </c>
      <c r="LD22" s="9">
        <v>0</v>
      </c>
      <c r="LE22" s="9">
        <v>0</v>
      </c>
      <c r="LF22" s="9">
        <v>0</v>
      </c>
      <c r="LG22" s="9">
        <v>253687</v>
      </c>
      <c r="LH22" s="9">
        <v>0</v>
      </c>
      <c r="LI22" s="9">
        <v>0</v>
      </c>
      <c r="LJ22" s="9">
        <v>0</v>
      </c>
      <c r="LK22" s="9">
        <v>0</v>
      </c>
      <c r="LL22" s="9">
        <v>0</v>
      </c>
      <c r="LM22" s="9">
        <v>0</v>
      </c>
      <c r="LN22" s="9">
        <v>0</v>
      </c>
      <c r="LO22" s="9">
        <v>0</v>
      </c>
      <c r="LP22" s="9">
        <v>0</v>
      </c>
      <c r="LQ22" s="9">
        <v>7512</v>
      </c>
      <c r="LR22" s="9">
        <v>14799</v>
      </c>
      <c r="LS22" s="9">
        <v>6277</v>
      </c>
      <c r="LT22" s="9">
        <v>0</v>
      </c>
      <c r="LU22" s="9">
        <v>0</v>
      </c>
      <c r="LV22" s="9">
        <v>0</v>
      </c>
      <c r="LW22" s="9">
        <v>0</v>
      </c>
      <c r="LX22" s="9">
        <v>0</v>
      </c>
      <c r="LY22" s="9">
        <v>0</v>
      </c>
      <c r="LZ22" s="9">
        <v>0</v>
      </c>
      <c r="MA22" s="9">
        <v>0</v>
      </c>
      <c r="MB22" s="9">
        <v>0</v>
      </c>
      <c r="MC22" s="9">
        <v>0</v>
      </c>
      <c r="MD22" s="9">
        <v>0</v>
      </c>
      <c r="ME22" s="9">
        <v>0</v>
      </c>
      <c r="MF22" s="9">
        <v>141036</v>
      </c>
      <c r="MG22" s="9">
        <v>0</v>
      </c>
      <c r="MH22" s="9">
        <v>0</v>
      </c>
      <c r="MI22" s="9">
        <v>0</v>
      </c>
      <c r="MJ22" s="9">
        <v>3078</v>
      </c>
      <c r="MK22" s="9">
        <v>0</v>
      </c>
      <c r="ML22" s="9">
        <v>0</v>
      </c>
      <c r="MM22" s="9">
        <v>0</v>
      </c>
      <c r="MN22" s="9">
        <v>0</v>
      </c>
      <c r="MO22" s="9">
        <v>438</v>
      </c>
      <c r="MP22" s="9">
        <v>40014</v>
      </c>
      <c r="MQ22" s="9">
        <v>0</v>
      </c>
      <c r="MR22" s="9">
        <v>0</v>
      </c>
      <c r="MS22" s="9">
        <v>0</v>
      </c>
      <c r="MT22" s="9">
        <v>1006</v>
      </c>
      <c r="MU22" s="9">
        <v>0</v>
      </c>
      <c r="MV22" s="9">
        <v>0</v>
      </c>
      <c r="MW22" s="9">
        <v>0</v>
      </c>
      <c r="MX22" s="9">
        <v>5735</v>
      </c>
      <c r="MY22" s="9">
        <v>0</v>
      </c>
      <c r="MZ22" s="9">
        <v>0</v>
      </c>
      <c r="NA22" s="9">
        <v>390315</v>
      </c>
      <c r="NB22" s="9">
        <v>0</v>
      </c>
      <c r="NC22" s="9">
        <v>0</v>
      </c>
      <c r="ND22" s="9">
        <v>0</v>
      </c>
      <c r="NE22" s="9">
        <v>388</v>
      </c>
      <c r="NF22" s="9">
        <v>10587</v>
      </c>
      <c r="NG22" s="9">
        <v>16677</v>
      </c>
      <c r="NH22" s="9">
        <v>0</v>
      </c>
      <c r="NI22" s="9">
        <v>0</v>
      </c>
      <c r="NJ22" s="9">
        <v>0</v>
      </c>
      <c r="NK22" s="9">
        <v>0</v>
      </c>
      <c r="NL22" s="9">
        <v>4673</v>
      </c>
      <c r="NM22" s="9">
        <v>0</v>
      </c>
      <c r="NN22" s="9">
        <v>0</v>
      </c>
      <c r="NO22" s="9">
        <v>72089</v>
      </c>
      <c r="NP22" s="9">
        <v>0</v>
      </c>
      <c r="NQ22" s="9">
        <v>0</v>
      </c>
      <c r="NR22" s="9">
        <v>0</v>
      </c>
      <c r="NS22" s="9">
        <v>0</v>
      </c>
      <c r="NT22" s="9">
        <v>108103</v>
      </c>
      <c r="NU22" s="9">
        <v>0</v>
      </c>
      <c r="NV22" s="9">
        <v>36396</v>
      </c>
      <c r="NW22" s="9">
        <v>43661</v>
      </c>
      <c r="NX22" s="9">
        <v>268910</v>
      </c>
      <c r="NY22" s="9">
        <v>0</v>
      </c>
      <c r="NZ22" s="9">
        <v>0</v>
      </c>
      <c r="OA22" s="9">
        <v>376410</v>
      </c>
      <c r="OB22" s="9">
        <v>0</v>
      </c>
      <c r="OC22" s="9">
        <v>0</v>
      </c>
      <c r="OD22" s="9">
        <v>0</v>
      </c>
      <c r="OE22" s="9">
        <v>210630</v>
      </c>
      <c r="OF22" s="9">
        <v>11334</v>
      </c>
      <c r="OG22" s="9">
        <v>0</v>
      </c>
      <c r="OH22" s="9">
        <v>0</v>
      </c>
      <c r="OI22" s="9">
        <v>0</v>
      </c>
      <c r="OJ22" s="9">
        <v>0</v>
      </c>
      <c r="OK22" s="9">
        <v>0</v>
      </c>
      <c r="OL22" s="9">
        <v>1710</v>
      </c>
      <c r="OM22" s="9">
        <v>313974</v>
      </c>
      <c r="ON22" s="9">
        <v>0</v>
      </c>
      <c r="OO22" s="9">
        <v>0</v>
      </c>
      <c r="OP22" s="9">
        <v>0</v>
      </c>
      <c r="OQ22" s="9">
        <v>0</v>
      </c>
      <c r="OR22" s="9">
        <v>0</v>
      </c>
      <c r="OS22" s="9">
        <v>0</v>
      </c>
      <c r="OT22" s="9">
        <v>0</v>
      </c>
      <c r="OU22" s="9">
        <v>0</v>
      </c>
      <c r="OV22" s="9">
        <v>0</v>
      </c>
      <c r="OW22" s="9">
        <v>0</v>
      </c>
      <c r="OX22" s="9">
        <v>0</v>
      </c>
    </row>
    <row r="23" spans="1:414" s="9" customFormat="1">
      <c r="A23" s="6" t="s">
        <v>27</v>
      </c>
      <c r="B23" s="11"/>
      <c r="C23" s="12" t="s">
        <v>28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3366</v>
      </c>
      <c r="V23" s="9">
        <v>0</v>
      </c>
      <c r="W23" s="9">
        <v>24969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11498</v>
      </c>
      <c r="BJ23" s="9">
        <v>0</v>
      </c>
      <c r="BK23" s="9">
        <v>0</v>
      </c>
      <c r="BL23" s="9">
        <v>176227</v>
      </c>
      <c r="BM23" s="9">
        <v>840</v>
      </c>
      <c r="BN23" s="9">
        <v>544</v>
      </c>
      <c r="BO23" s="9">
        <v>986</v>
      </c>
      <c r="BP23" s="9">
        <v>0</v>
      </c>
      <c r="BQ23" s="9">
        <v>6486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19565</v>
      </c>
      <c r="BZ23" s="9">
        <v>24402</v>
      </c>
      <c r="CA23" s="9">
        <v>24823</v>
      </c>
      <c r="CB23" s="9">
        <v>43662</v>
      </c>
      <c r="CC23" s="9">
        <v>81893</v>
      </c>
      <c r="CD23" s="9">
        <v>72084</v>
      </c>
      <c r="CE23" s="9">
        <v>126263</v>
      </c>
      <c r="CF23" s="9">
        <v>124378</v>
      </c>
      <c r="CG23" s="9">
        <v>142361</v>
      </c>
      <c r="CH23" s="9">
        <v>94966</v>
      </c>
      <c r="CI23" s="9">
        <v>83850</v>
      </c>
      <c r="CJ23" s="9">
        <v>93062</v>
      </c>
      <c r="CK23" s="9">
        <v>77858</v>
      </c>
      <c r="CL23" s="9">
        <v>86416</v>
      </c>
      <c r="CM23" s="9">
        <v>64630</v>
      </c>
      <c r="CN23" s="9">
        <v>70976</v>
      </c>
      <c r="CO23" s="9">
        <v>95842</v>
      </c>
      <c r="CP23" s="9">
        <v>113415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40946</v>
      </c>
      <c r="DE23" s="9">
        <v>0</v>
      </c>
      <c r="DF23" s="9">
        <v>0</v>
      </c>
      <c r="DG23" s="9">
        <v>0</v>
      </c>
      <c r="DH23" s="9">
        <v>0</v>
      </c>
      <c r="DI23" s="9">
        <v>4982</v>
      </c>
      <c r="DJ23" s="9">
        <v>0</v>
      </c>
      <c r="DK23" s="9">
        <v>0</v>
      </c>
      <c r="DL23" s="9">
        <v>1057</v>
      </c>
      <c r="DM23" s="9">
        <v>90028</v>
      </c>
      <c r="DN23" s="9">
        <v>0</v>
      </c>
      <c r="DO23" s="9">
        <v>0</v>
      </c>
      <c r="DP23" s="9">
        <v>90967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29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212211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9">
        <v>65174</v>
      </c>
      <c r="FD23" s="9">
        <v>45243</v>
      </c>
      <c r="FE23" s="9">
        <v>5035</v>
      </c>
      <c r="FF23" s="9">
        <v>16669</v>
      </c>
      <c r="FG23" s="9">
        <v>0</v>
      </c>
      <c r="FH23" s="9">
        <v>90160</v>
      </c>
      <c r="FI23" s="9">
        <v>645</v>
      </c>
      <c r="FJ23" s="9">
        <v>6621</v>
      </c>
      <c r="FK23" s="9">
        <v>3488</v>
      </c>
      <c r="FL23" s="9">
        <v>0</v>
      </c>
      <c r="FM23" s="9">
        <v>0</v>
      </c>
      <c r="FN23" s="9">
        <v>0</v>
      </c>
      <c r="FO23" s="9">
        <v>0</v>
      </c>
      <c r="FP23" s="9">
        <v>0</v>
      </c>
      <c r="FQ23" s="9">
        <v>0</v>
      </c>
      <c r="FR23" s="9">
        <v>0</v>
      </c>
      <c r="FS23" s="9">
        <v>0</v>
      </c>
      <c r="FT23" s="9">
        <v>0</v>
      </c>
      <c r="FU23" s="9">
        <v>0</v>
      </c>
      <c r="FV23" s="9">
        <v>0</v>
      </c>
      <c r="FX23" s="9">
        <v>0</v>
      </c>
      <c r="FY23" s="9">
        <v>90699</v>
      </c>
      <c r="FZ23" s="9">
        <v>9000</v>
      </c>
      <c r="GA23" s="9">
        <v>0</v>
      </c>
      <c r="GB23" s="9">
        <v>0</v>
      </c>
      <c r="GC23" s="9">
        <v>0</v>
      </c>
      <c r="GD23" s="9">
        <v>89</v>
      </c>
      <c r="GE23" s="9">
        <v>0</v>
      </c>
      <c r="GF23" s="9">
        <v>0</v>
      </c>
      <c r="GG23" s="9">
        <v>0</v>
      </c>
      <c r="GH23" s="9">
        <v>0</v>
      </c>
      <c r="GI23" s="9">
        <v>0</v>
      </c>
      <c r="GJ23" s="9">
        <v>0</v>
      </c>
      <c r="GK23" s="9">
        <v>0</v>
      </c>
      <c r="GL23" s="9">
        <v>0</v>
      </c>
      <c r="GM23" s="9">
        <v>0</v>
      </c>
      <c r="GN23" s="9">
        <v>0</v>
      </c>
      <c r="GO23" s="9">
        <v>0</v>
      </c>
      <c r="GP23" s="9">
        <v>1024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262563</v>
      </c>
      <c r="HD23" s="9">
        <v>117952</v>
      </c>
      <c r="HE23" s="9">
        <v>0</v>
      </c>
      <c r="HF23" s="9">
        <v>132118</v>
      </c>
      <c r="HG23" s="9">
        <v>7</v>
      </c>
      <c r="HH23" s="9">
        <v>0</v>
      </c>
      <c r="HI23" s="9">
        <v>0</v>
      </c>
      <c r="HJ23" s="9">
        <v>0</v>
      </c>
      <c r="HK23" s="9">
        <v>948</v>
      </c>
      <c r="HL23" s="9">
        <v>0</v>
      </c>
      <c r="HM23" s="9">
        <v>129298</v>
      </c>
      <c r="HN23" s="9">
        <v>0</v>
      </c>
      <c r="HO23" s="9">
        <v>0</v>
      </c>
      <c r="HP23" s="9">
        <v>0</v>
      </c>
      <c r="HQ23" s="9">
        <v>0</v>
      </c>
      <c r="HR23" s="9">
        <v>0</v>
      </c>
      <c r="HS23" s="9">
        <v>0</v>
      </c>
      <c r="HT23" s="9">
        <v>0</v>
      </c>
      <c r="HU23" s="9">
        <v>7247</v>
      </c>
      <c r="HV23" s="9">
        <v>0</v>
      </c>
      <c r="HW23" s="9">
        <v>0</v>
      </c>
      <c r="HX23" s="9">
        <v>0</v>
      </c>
      <c r="HY23" s="9">
        <v>0</v>
      </c>
      <c r="HZ23" s="9">
        <v>0</v>
      </c>
      <c r="IA23" s="9">
        <v>0</v>
      </c>
      <c r="IB23" s="9">
        <v>0</v>
      </c>
      <c r="IC23" s="9">
        <v>0</v>
      </c>
      <c r="ID23" s="9">
        <v>0</v>
      </c>
      <c r="IE23" s="9">
        <v>0</v>
      </c>
      <c r="IF23" s="9">
        <v>0</v>
      </c>
      <c r="IG23" s="9">
        <v>0</v>
      </c>
      <c r="IH23" s="9">
        <v>0</v>
      </c>
      <c r="II23" s="9">
        <v>0</v>
      </c>
      <c r="IJ23" s="9">
        <v>0</v>
      </c>
      <c r="IK23" s="9">
        <v>0</v>
      </c>
      <c r="IL23" s="9">
        <v>0</v>
      </c>
      <c r="IM23" s="9">
        <v>0</v>
      </c>
      <c r="IN23" s="9">
        <v>0</v>
      </c>
      <c r="IO23" s="9">
        <v>0</v>
      </c>
      <c r="IP23" s="9">
        <v>0</v>
      </c>
      <c r="IQ23" s="9">
        <v>0</v>
      </c>
      <c r="IR23" s="9">
        <v>0</v>
      </c>
      <c r="IS23" s="9">
        <v>0</v>
      </c>
      <c r="IT23" s="9">
        <v>0</v>
      </c>
      <c r="IU23" s="9">
        <v>0</v>
      </c>
      <c r="IV23" s="9">
        <v>0</v>
      </c>
      <c r="IW23" s="9">
        <v>0</v>
      </c>
      <c r="IX23" s="9">
        <v>0</v>
      </c>
      <c r="IY23" s="9">
        <v>0</v>
      </c>
      <c r="IZ23" s="9">
        <v>0</v>
      </c>
      <c r="JA23" s="9">
        <v>0</v>
      </c>
      <c r="JB23" s="9">
        <v>0</v>
      </c>
      <c r="JC23" s="9">
        <v>0</v>
      </c>
      <c r="JD23" s="9">
        <v>0</v>
      </c>
      <c r="JE23" s="9">
        <v>0</v>
      </c>
      <c r="JF23" s="9">
        <v>0</v>
      </c>
      <c r="JG23" s="9">
        <v>0</v>
      </c>
      <c r="JH23" s="9">
        <v>0</v>
      </c>
      <c r="JI23" s="9">
        <v>0</v>
      </c>
      <c r="JJ23" s="9">
        <v>0</v>
      </c>
      <c r="JK23" s="9">
        <v>1513</v>
      </c>
      <c r="JL23" s="9">
        <v>0</v>
      </c>
      <c r="JM23" s="9">
        <v>0</v>
      </c>
      <c r="JN23" s="9">
        <v>0</v>
      </c>
      <c r="JO23" s="9">
        <v>0</v>
      </c>
      <c r="JP23" s="9">
        <v>0</v>
      </c>
      <c r="JQ23" s="9">
        <v>0</v>
      </c>
      <c r="JR23" s="9">
        <v>0</v>
      </c>
      <c r="JS23" s="9">
        <v>0</v>
      </c>
      <c r="JT23" s="9">
        <v>0</v>
      </c>
      <c r="JU23" s="9">
        <v>0</v>
      </c>
      <c r="JV23" s="9">
        <v>0</v>
      </c>
      <c r="JW23" s="9">
        <v>0</v>
      </c>
      <c r="JX23" s="9">
        <v>0</v>
      </c>
      <c r="JY23" s="9">
        <v>0</v>
      </c>
      <c r="JZ23" s="9">
        <v>0</v>
      </c>
      <c r="KA23" s="9">
        <v>0</v>
      </c>
      <c r="KB23" s="9">
        <v>0</v>
      </c>
      <c r="KC23" s="9">
        <v>0</v>
      </c>
      <c r="KD23" s="9">
        <v>0</v>
      </c>
      <c r="KE23" s="9">
        <v>0</v>
      </c>
      <c r="KF23" s="9">
        <v>0</v>
      </c>
      <c r="KG23" s="9">
        <v>0</v>
      </c>
      <c r="KH23" s="9">
        <v>0</v>
      </c>
      <c r="KI23" s="9">
        <v>0</v>
      </c>
      <c r="KJ23" s="9">
        <v>0</v>
      </c>
      <c r="KK23" s="9">
        <v>0</v>
      </c>
      <c r="KL23" s="9">
        <v>0</v>
      </c>
      <c r="KM23" s="9">
        <v>0</v>
      </c>
      <c r="KN23" s="9">
        <v>0</v>
      </c>
      <c r="KO23" s="9">
        <v>0</v>
      </c>
      <c r="KP23" s="9">
        <v>0</v>
      </c>
      <c r="KQ23" s="9">
        <v>0</v>
      </c>
      <c r="KR23" s="9">
        <v>8182</v>
      </c>
      <c r="KS23" s="9">
        <v>252398</v>
      </c>
      <c r="KT23" s="9">
        <v>149193</v>
      </c>
      <c r="KU23" s="9">
        <v>0</v>
      </c>
      <c r="KV23" s="9">
        <v>0</v>
      </c>
      <c r="KW23" s="9">
        <v>0</v>
      </c>
      <c r="KX23" s="9">
        <v>0</v>
      </c>
      <c r="KY23" s="9">
        <v>0</v>
      </c>
      <c r="KZ23" s="9">
        <v>0</v>
      </c>
      <c r="LA23" s="9">
        <v>0</v>
      </c>
      <c r="LB23" s="9">
        <v>0</v>
      </c>
      <c r="LC23" s="9">
        <v>40191</v>
      </c>
      <c r="LD23" s="9">
        <v>0</v>
      </c>
      <c r="LE23" s="9">
        <v>0</v>
      </c>
      <c r="LF23" s="9">
        <v>0</v>
      </c>
      <c r="LG23" s="9">
        <v>366873</v>
      </c>
      <c r="LH23" s="9">
        <v>0</v>
      </c>
      <c r="LI23" s="9">
        <v>0</v>
      </c>
      <c r="LJ23" s="9">
        <v>0</v>
      </c>
      <c r="LK23" s="9">
        <v>0</v>
      </c>
      <c r="LL23" s="9">
        <v>0</v>
      </c>
      <c r="LM23" s="9">
        <v>22043</v>
      </c>
      <c r="LN23" s="9">
        <v>0</v>
      </c>
      <c r="LO23" s="9">
        <v>4078</v>
      </c>
      <c r="LP23" s="9">
        <v>0</v>
      </c>
      <c r="LQ23" s="9">
        <v>0</v>
      </c>
      <c r="LR23" s="9">
        <v>0</v>
      </c>
      <c r="LS23" s="9">
        <v>0</v>
      </c>
      <c r="LT23" s="9">
        <v>0</v>
      </c>
      <c r="LU23" s="9">
        <v>0</v>
      </c>
      <c r="LV23" s="9">
        <v>0</v>
      </c>
      <c r="LW23" s="9">
        <v>0</v>
      </c>
      <c r="LX23" s="9">
        <v>0</v>
      </c>
      <c r="LY23" s="9">
        <v>0</v>
      </c>
      <c r="LZ23" s="9">
        <v>0</v>
      </c>
      <c r="MA23" s="9">
        <v>0</v>
      </c>
      <c r="MB23" s="9">
        <v>0</v>
      </c>
      <c r="MC23" s="9">
        <v>0</v>
      </c>
      <c r="MD23" s="9">
        <v>0</v>
      </c>
      <c r="ME23" s="9">
        <v>11321</v>
      </c>
      <c r="MF23" s="9">
        <v>449079</v>
      </c>
      <c r="MG23" s="9">
        <v>0</v>
      </c>
      <c r="MH23" s="9">
        <v>0</v>
      </c>
      <c r="MI23" s="9">
        <v>0</v>
      </c>
      <c r="MJ23" s="9">
        <v>0</v>
      </c>
      <c r="MK23" s="9">
        <v>0</v>
      </c>
      <c r="ML23" s="9">
        <v>0</v>
      </c>
      <c r="MM23" s="9">
        <v>0</v>
      </c>
      <c r="MN23" s="9">
        <v>0</v>
      </c>
      <c r="MO23" s="9">
        <v>0</v>
      </c>
      <c r="MP23" s="9">
        <v>20143</v>
      </c>
      <c r="MQ23" s="9">
        <v>0</v>
      </c>
      <c r="MR23" s="9">
        <v>198157</v>
      </c>
      <c r="MS23" s="9">
        <v>0</v>
      </c>
      <c r="MT23" s="9">
        <v>0</v>
      </c>
      <c r="MU23" s="9">
        <v>0</v>
      </c>
      <c r="MV23" s="9">
        <v>0</v>
      </c>
      <c r="MW23" s="9">
        <v>0</v>
      </c>
      <c r="MX23" s="9">
        <v>0</v>
      </c>
      <c r="MY23" s="9">
        <v>0</v>
      </c>
      <c r="MZ23" s="9">
        <v>0</v>
      </c>
      <c r="NA23" s="9">
        <v>0</v>
      </c>
      <c r="NB23" s="9">
        <v>0</v>
      </c>
      <c r="NC23" s="9">
        <v>0</v>
      </c>
      <c r="ND23" s="9">
        <v>0</v>
      </c>
      <c r="NE23" s="9">
        <v>0</v>
      </c>
      <c r="NF23" s="9">
        <v>0</v>
      </c>
      <c r="NG23" s="9">
        <v>0</v>
      </c>
      <c r="NH23" s="9">
        <v>0</v>
      </c>
      <c r="NI23" s="9">
        <v>0</v>
      </c>
      <c r="NJ23" s="9">
        <v>0</v>
      </c>
      <c r="NK23" s="9">
        <v>0</v>
      </c>
      <c r="NL23" s="9">
        <v>0</v>
      </c>
      <c r="NM23" s="9">
        <v>0</v>
      </c>
      <c r="NN23" s="9">
        <v>0</v>
      </c>
      <c r="NO23" s="9">
        <v>0</v>
      </c>
      <c r="NP23" s="9">
        <v>0</v>
      </c>
      <c r="NQ23" s="9">
        <v>0</v>
      </c>
      <c r="NR23" s="9">
        <v>0</v>
      </c>
      <c r="NS23" s="9">
        <v>0</v>
      </c>
      <c r="NT23" s="9">
        <v>70511</v>
      </c>
      <c r="NU23" s="9">
        <v>0</v>
      </c>
      <c r="NV23" s="9">
        <v>0</v>
      </c>
      <c r="NW23" s="9">
        <v>0</v>
      </c>
      <c r="NX23" s="9">
        <v>0</v>
      </c>
      <c r="NY23" s="9">
        <v>80969</v>
      </c>
      <c r="NZ23" s="9">
        <v>0</v>
      </c>
      <c r="OA23" s="9">
        <v>0</v>
      </c>
      <c r="OB23" s="9">
        <v>0</v>
      </c>
      <c r="OC23" s="9">
        <v>0</v>
      </c>
      <c r="OD23" s="9">
        <v>0</v>
      </c>
      <c r="OE23" s="9">
        <v>0</v>
      </c>
      <c r="OF23" s="9">
        <v>0</v>
      </c>
      <c r="OG23" s="9">
        <v>18318</v>
      </c>
      <c r="OH23" s="9">
        <v>0</v>
      </c>
      <c r="OI23" s="9">
        <v>0</v>
      </c>
      <c r="OJ23" s="9">
        <v>0</v>
      </c>
      <c r="OK23" s="9">
        <v>0</v>
      </c>
      <c r="OL23" s="9">
        <v>0</v>
      </c>
      <c r="OM23" s="9">
        <v>0</v>
      </c>
      <c r="ON23" s="9">
        <v>0</v>
      </c>
      <c r="OO23" s="9">
        <v>0</v>
      </c>
      <c r="OQ23" s="9">
        <v>0</v>
      </c>
      <c r="OR23" s="9">
        <v>0</v>
      </c>
      <c r="OS23" s="9">
        <v>275488</v>
      </c>
      <c r="OT23" s="9">
        <v>12</v>
      </c>
      <c r="OU23" s="9">
        <v>0</v>
      </c>
      <c r="OV23" s="9">
        <v>0</v>
      </c>
      <c r="OW23" s="9">
        <v>0</v>
      </c>
      <c r="OX23" s="9">
        <v>0</v>
      </c>
    </row>
    <row r="24" spans="1:414" s="9" customFormat="1">
      <c r="A24" s="14" t="s">
        <v>29</v>
      </c>
      <c r="B24" s="15"/>
      <c r="C24" s="16" t="s">
        <v>30</v>
      </c>
      <c r="D24" s="9">
        <v>425282</v>
      </c>
      <c r="E24" s="9">
        <v>3752170</v>
      </c>
      <c r="F24" s="9">
        <v>680254</v>
      </c>
      <c r="G24" s="9">
        <v>701482</v>
      </c>
      <c r="H24" s="9">
        <v>1734137</v>
      </c>
      <c r="I24" s="9">
        <v>2307952</v>
      </c>
      <c r="J24" s="9">
        <v>3582501</v>
      </c>
      <c r="K24" s="9">
        <v>4379854</v>
      </c>
      <c r="L24" s="9">
        <v>956957</v>
      </c>
      <c r="M24" s="9">
        <v>1215238</v>
      </c>
      <c r="N24" s="9">
        <v>958327</v>
      </c>
      <c r="O24" s="9">
        <v>2255311</v>
      </c>
      <c r="P24" s="9">
        <v>2273214</v>
      </c>
      <c r="Q24" s="9">
        <v>90446</v>
      </c>
      <c r="R24" s="9">
        <v>1146689</v>
      </c>
      <c r="S24" s="9">
        <v>88607</v>
      </c>
      <c r="T24" s="9">
        <v>720640</v>
      </c>
      <c r="U24" s="9">
        <v>706980</v>
      </c>
      <c r="V24" s="9">
        <v>2239478</v>
      </c>
      <c r="W24" s="9">
        <v>407394</v>
      </c>
      <c r="X24" s="9">
        <v>4366789</v>
      </c>
      <c r="Y24" s="9">
        <v>2596296</v>
      </c>
      <c r="Z24" s="9">
        <v>828830</v>
      </c>
      <c r="AA24" s="9">
        <v>1628805</v>
      </c>
      <c r="AB24" s="9">
        <v>1393475</v>
      </c>
      <c r="AC24" s="9">
        <v>1699700</v>
      </c>
      <c r="AD24" s="9">
        <v>2741320</v>
      </c>
      <c r="AE24" s="9">
        <v>2632848</v>
      </c>
      <c r="AF24" s="9">
        <v>2486257</v>
      </c>
      <c r="AG24" s="9">
        <v>3107390</v>
      </c>
      <c r="AH24" s="9">
        <v>2470208</v>
      </c>
      <c r="AI24" s="9">
        <v>3014124</v>
      </c>
      <c r="AJ24" s="9">
        <v>28227646</v>
      </c>
      <c r="AK24" s="9">
        <v>26951158</v>
      </c>
      <c r="AL24" s="9">
        <v>5008045</v>
      </c>
      <c r="AM24" s="9">
        <v>1739733</v>
      </c>
      <c r="AN24" s="9">
        <v>3236807</v>
      </c>
      <c r="AO24" s="9">
        <v>3371122</v>
      </c>
      <c r="AP24" s="9">
        <v>3429992</v>
      </c>
      <c r="AQ24" s="9">
        <v>3340035</v>
      </c>
      <c r="AR24" s="9">
        <v>3613305</v>
      </c>
      <c r="AS24" s="9">
        <v>3249476</v>
      </c>
      <c r="AT24" s="9">
        <v>2846173</v>
      </c>
      <c r="AU24" s="9">
        <v>2797370</v>
      </c>
      <c r="AV24" s="9">
        <v>3530700</v>
      </c>
      <c r="AW24" s="9">
        <v>3761444</v>
      </c>
      <c r="AX24" s="9">
        <v>4090369</v>
      </c>
      <c r="AY24" s="9">
        <v>810848</v>
      </c>
      <c r="AZ24" s="9">
        <v>1331400</v>
      </c>
      <c r="BA24" s="9">
        <v>2720493</v>
      </c>
      <c r="BB24" s="9">
        <v>1133553</v>
      </c>
      <c r="BC24" s="9">
        <v>2361056</v>
      </c>
      <c r="BD24" s="9">
        <v>2281522</v>
      </c>
      <c r="BE24" s="9">
        <v>784713</v>
      </c>
      <c r="BF24" s="9">
        <v>683168</v>
      </c>
      <c r="BG24" s="9">
        <v>9858523</v>
      </c>
      <c r="BH24" s="9">
        <v>9832184</v>
      </c>
      <c r="BI24" s="9">
        <v>269252</v>
      </c>
      <c r="BJ24" s="9">
        <v>1402878</v>
      </c>
      <c r="BK24" s="9">
        <v>6608095</v>
      </c>
      <c r="BL24" s="9">
        <v>2960097</v>
      </c>
      <c r="BM24" s="9">
        <v>2459979</v>
      </c>
      <c r="BN24" s="9">
        <v>1854359</v>
      </c>
      <c r="BO24" s="9">
        <v>3789721</v>
      </c>
      <c r="BP24" s="9">
        <v>1831162</v>
      </c>
      <c r="BQ24" s="9">
        <v>2522386</v>
      </c>
      <c r="BR24" s="9">
        <v>6516361</v>
      </c>
      <c r="BS24" s="9">
        <v>657423</v>
      </c>
      <c r="BT24" s="9">
        <v>1983156</v>
      </c>
      <c r="BU24" s="9">
        <v>826927</v>
      </c>
      <c r="BV24" s="9">
        <v>3561096</v>
      </c>
      <c r="BW24" s="9">
        <v>3314783</v>
      </c>
      <c r="BX24" s="9">
        <v>2522590</v>
      </c>
      <c r="BY24" s="9">
        <v>1400235</v>
      </c>
      <c r="BZ24" s="9">
        <v>3161035</v>
      </c>
      <c r="CA24" s="9">
        <v>1682999</v>
      </c>
      <c r="CB24" s="9">
        <v>2846733</v>
      </c>
      <c r="CC24" s="9">
        <v>5622662</v>
      </c>
      <c r="CD24" s="9">
        <v>4042332</v>
      </c>
      <c r="CE24" s="9">
        <v>5447638</v>
      </c>
      <c r="CF24" s="9">
        <v>4635190</v>
      </c>
      <c r="CG24" s="9">
        <v>5139703</v>
      </c>
      <c r="CH24" s="9">
        <v>3995707</v>
      </c>
      <c r="CI24" s="9">
        <v>6413116</v>
      </c>
      <c r="CJ24" s="9">
        <v>4860527</v>
      </c>
      <c r="CK24" s="9">
        <v>5013272</v>
      </c>
      <c r="CL24" s="9">
        <v>4639237</v>
      </c>
      <c r="CM24" s="9">
        <v>5024013</v>
      </c>
      <c r="CN24" s="9">
        <v>5625700</v>
      </c>
      <c r="CO24" s="9">
        <v>5021920</v>
      </c>
      <c r="CP24" s="9">
        <v>2497559</v>
      </c>
      <c r="CQ24" s="9">
        <v>2500647</v>
      </c>
      <c r="CR24" s="9">
        <v>16454292</v>
      </c>
      <c r="CS24" s="9">
        <v>560919</v>
      </c>
      <c r="CT24" s="9">
        <v>2025407</v>
      </c>
      <c r="CU24" s="9">
        <v>1632112</v>
      </c>
      <c r="CV24" s="9">
        <v>3502585</v>
      </c>
      <c r="CW24" s="9">
        <v>2431415</v>
      </c>
      <c r="CX24" s="9">
        <v>1354366</v>
      </c>
      <c r="CY24" s="9">
        <v>5635300</v>
      </c>
      <c r="CZ24" s="9">
        <v>1292359</v>
      </c>
      <c r="DA24" s="9">
        <v>4194834</v>
      </c>
      <c r="DB24" s="9">
        <v>2596780</v>
      </c>
      <c r="DC24" s="9">
        <v>3319631</v>
      </c>
      <c r="DD24" s="9">
        <v>443239</v>
      </c>
      <c r="DE24" s="9">
        <v>3112227</v>
      </c>
      <c r="DF24" s="9">
        <v>1995337</v>
      </c>
      <c r="DG24" s="9">
        <v>791506</v>
      </c>
      <c r="DH24" s="9">
        <v>730095</v>
      </c>
      <c r="DI24" s="9">
        <v>4127531</v>
      </c>
      <c r="DJ24" s="9">
        <v>1345007</v>
      </c>
      <c r="DK24" s="9">
        <v>591342</v>
      </c>
      <c r="DL24" s="9">
        <v>6733907</v>
      </c>
      <c r="DM24" s="9">
        <v>3560418</v>
      </c>
      <c r="DN24" s="9">
        <v>1774319</v>
      </c>
      <c r="DO24" s="9">
        <v>5686399</v>
      </c>
      <c r="DP24" s="9">
        <v>5785126</v>
      </c>
      <c r="DQ24" s="9">
        <v>2955221</v>
      </c>
      <c r="DR24" s="9">
        <v>2331266</v>
      </c>
      <c r="DS24" s="9">
        <v>1399072</v>
      </c>
      <c r="DT24" s="9">
        <v>2568215</v>
      </c>
      <c r="DU24" s="9">
        <v>984140</v>
      </c>
      <c r="DV24" s="9">
        <v>3140049</v>
      </c>
      <c r="DW24" s="9">
        <v>1211238</v>
      </c>
      <c r="DX24" s="9">
        <v>849253</v>
      </c>
      <c r="DY24" s="9">
        <v>1440520</v>
      </c>
      <c r="DZ24" s="9">
        <v>1307153</v>
      </c>
      <c r="EA24" s="9">
        <v>2176572</v>
      </c>
      <c r="EB24" s="9">
        <v>380659</v>
      </c>
      <c r="EC24" s="9">
        <v>864065</v>
      </c>
      <c r="ED24" s="9">
        <v>708585</v>
      </c>
      <c r="EE24" s="9">
        <v>1603259</v>
      </c>
      <c r="EF24" s="9">
        <v>2635752</v>
      </c>
      <c r="EG24" s="9">
        <v>4039361</v>
      </c>
      <c r="EH24" s="9">
        <v>1659256</v>
      </c>
      <c r="EI24" s="9">
        <v>1483980</v>
      </c>
      <c r="EJ24" s="9">
        <v>1752489</v>
      </c>
      <c r="EK24" s="9">
        <v>4696299</v>
      </c>
      <c r="EL24" s="9">
        <v>1352890</v>
      </c>
      <c r="EM24" s="9">
        <v>374411</v>
      </c>
      <c r="EN24" s="9">
        <v>1394490</v>
      </c>
      <c r="EO24" s="9">
        <v>1063597</v>
      </c>
      <c r="EP24" s="9">
        <v>1446845</v>
      </c>
      <c r="EQ24" s="9">
        <v>566692</v>
      </c>
      <c r="ER24" s="9">
        <v>4838406</v>
      </c>
      <c r="ES24" s="9">
        <v>1948230</v>
      </c>
      <c r="ET24" s="9">
        <v>1311706</v>
      </c>
      <c r="EU24" s="9">
        <v>1090133</v>
      </c>
      <c r="EV24" s="9">
        <v>3976910</v>
      </c>
      <c r="EW24" s="9">
        <v>3685846</v>
      </c>
      <c r="EX24" s="9">
        <v>91269</v>
      </c>
      <c r="EY24" s="9">
        <v>4019986</v>
      </c>
      <c r="EZ24" s="9">
        <v>582600</v>
      </c>
      <c r="FA24" s="9">
        <v>529367</v>
      </c>
      <c r="FB24" s="9">
        <v>1693272</v>
      </c>
      <c r="FC24" s="9">
        <v>2550179</v>
      </c>
      <c r="FD24" s="9">
        <v>4425196</v>
      </c>
      <c r="FE24" s="9">
        <v>1736421</v>
      </c>
      <c r="FF24" s="9">
        <v>5417855</v>
      </c>
      <c r="FG24" s="9">
        <v>5766145</v>
      </c>
      <c r="FH24" s="9">
        <v>5699145</v>
      </c>
      <c r="FI24" s="9">
        <v>3649538</v>
      </c>
      <c r="FJ24" s="9">
        <v>809881</v>
      </c>
      <c r="FK24" s="9">
        <v>1603664</v>
      </c>
      <c r="FL24" s="9">
        <v>1110530</v>
      </c>
      <c r="FM24" s="9">
        <v>1460130</v>
      </c>
      <c r="FN24" s="9">
        <v>408438</v>
      </c>
      <c r="FO24" s="9">
        <v>18554127</v>
      </c>
      <c r="FP24" s="9">
        <v>1498288</v>
      </c>
      <c r="FQ24" s="9">
        <v>2462166</v>
      </c>
      <c r="FR24" s="9">
        <v>2849401</v>
      </c>
      <c r="FS24" s="9">
        <v>2749594</v>
      </c>
      <c r="FT24" s="9">
        <v>468128</v>
      </c>
      <c r="FU24" s="9">
        <v>477379</v>
      </c>
      <c r="FV24" s="9">
        <v>1711002</v>
      </c>
      <c r="FW24" s="9">
        <v>5510911</v>
      </c>
      <c r="FX24" s="9">
        <v>2031139</v>
      </c>
      <c r="FY24" s="9">
        <v>1964822</v>
      </c>
      <c r="FZ24" s="9">
        <v>1350071</v>
      </c>
      <c r="GA24" s="9">
        <v>2392438</v>
      </c>
      <c r="GB24" s="9">
        <v>500760</v>
      </c>
      <c r="GC24" s="9">
        <v>750003</v>
      </c>
      <c r="GD24" s="9">
        <v>2602332</v>
      </c>
      <c r="GE24" s="9">
        <v>341148</v>
      </c>
      <c r="GF24" s="9">
        <v>2932504</v>
      </c>
      <c r="GG24" s="9">
        <v>1763418</v>
      </c>
      <c r="GH24" s="9">
        <v>1560489</v>
      </c>
      <c r="GI24" s="9">
        <v>189683</v>
      </c>
      <c r="GJ24" s="9">
        <v>909637</v>
      </c>
      <c r="GK24" s="9">
        <v>1693045</v>
      </c>
      <c r="GL24" s="9">
        <v>3770326</v>
      </c>
      <c r="GM24" s="9">
        <v>702307</v>
      </c>
      <c r="GN24" s="9">
        <v>293140</v>
      </c>
      <c r="GO24" s="9">
        <v>1775967</v>
      </c>
      <c r="GP24" s="9">
        <v>1750628</v>
      </c>
      <c r="GQ24" s="9">
        <v>980406</v>
      </c>
      <c r="GR24" s="9">
        <v>2661496</v>
      </c>
      <c r="GS24" s="9">
        <v>3538641</v>
      </c>
      <c r="GT24" s="9">
        <v>10065698</v>
      </c>
      <c r="GU24" s="9">
        <v>440256</v>
      </c>
      <c r="GV24" s="9">
        <v>2326463</v>
      </c>
      <c r="GW24" s="9">
        <v>2316530</v>
      </c>
      <c r="GX24" s="9">
        <v>4245435</v>
      </c>
      <c r="GY24" s="9">
        <v>4152429</v>
      </c>
      <c r="GZ24" s="9">
        <v>1230914</v>
      </c>
      <c r="HA24" s="9">
        <v>270901</v>
      </c>
      <c r="HB24" s="9">
        <v>673529</v>
      </c>
      <c r="HC24" s="9">
        <v>5349455</v>
      </c>
      <c r="HD24" s="9">
        <v>4990233</v>
      </c>
      <c r="HE24" s="9">
        <v>1512599</v>
      </c>
      <c r="HF24" s="9">
        <v>5516233</v>
      </c>
      <c r="HG24" s="9">
        <v>3440063</v>
      </c>
      <c r="HH24" s="9">
        <v>935588</v>
      </c>
      <c r="HI24" s="9">
        <v>2403492</v>
      </c>
      <c r="HJ24" s="9">
        <v>4192690</v>
      </c>
      <c r="HK24" s="9">
        <v>4260814</v>
      </c>
      <c r="HL24" s="9">
        <v>1800906</v>
      </c>
      <c r="HM24" s="9">
        <v>2640575</v>
      </c>
      <c r="HN24" s="9">
        <v>860871</v>
      </c>
      <c r="HO24" s="9">
        <v>2966829</v>
      </c>
      <c r="HP24" s="9">
        <v>3665392</v>
      </c>
      <c r="HQ24" s="9">
        <v>2564576</v>
      </c>
      <c r="HR24" s="9">
        <v>2374680</v>
      </c>
      <c r="HS24" s="9">
        <v>928802</v>
      </c>
      <c r="HT24" s="9">
        <v>2230703</v>
      </c>
      <c r="HU24" s="9">
        <v>1202297</v>
      </c>
      <c r="HV24" s="9">
        <v>792444</v>
      </c>
      <c r="HW24" s="9">
        <v>396791</v>
      </c>
      <c r="HX24" s="9">
        <v>654754</v>
      </c>
      <c r="HY24" s="9">
        <v>2765814</v>
      </c>
      <c r="HZ24" s="9">
        <v>1507012</v>
      </c>
      <c r="IA24" s="9">
        <v>408457</v>
      </c>
      <c r="IB24" s="9">
        <v>4286288</v>
      </c>
      <c r="IC24" s="9">
        <v>417445</v>
      </c>
      <c r="ID24" s="9">
        <v>1339879</v>
      </c>
      <c r="IE24" s="9">
        <v>2134663</v>
      </c>
      <c r="IF24" s="9">
        <v>977683</v>
      </c>
      <c r="IG24" s="9">
        <v>1388167</v>
      </c>
      <c r="IH24" s="9">
        <v>1019653</v>
      </c>
      <c r="II24" s="9">
        <v>1964959</v>
      </c>
      <c r="IJ24" s="9">
        <v>2140046</v>
      </c>
      <c r="IK24" s="9">
        <v>777469</v>
      </c>
      <c r="IL24" s="9">
        <v>591487</v>
      </c>
      <c r="IM24" s="9">
        <v>1320946</v>
      </c>
      <c r="IN24" s="9">
        <v>1768139</v>
      </c>
      <c r="IO24" s="9">
        <v>437945</v>
      </c>
      <c r="IP24" s="9">
        <v>1364638</v>
      </c>
      <c r="IQ24" s="9">
        <v>219427</v>
      </c>
      <c r="IR24" s="9">
        <v>119998</v>
      </c>
      <c r="IS24" s="9">
        <v>2597642</v>
      </c>
      <c r="IT24" s="9">
        <v>1897567</v>
      </c>
      <c r="IU24" s="9">
        <v>886299</v>
      </c>
      <c r="IV24" s="9">
        <v>7128950</v>
      </c>
      <c r="IW24" s="9">
        <v>618737</v>
      </c>
      <c r="IX24" s="9">
        <v>2165668</v>
      </c>
      <c r="IY24" s="9">
        <v>2255944</v>
      </c>
      <c r="IZ24" s="9">
        <v>1006906</v>
      </c>
      <c r="JA24" s="9">
        <v>855247</v>
      </c>
      <c r="JB24" s="9">
        <v>5313899</v>
      </c>
      <c r="JC24" s="9">
        <v>4645217</v>
      </c>
      <c r="JD24" s="9">
        <v>5722355</v>
      </c>
      <c r="JE24" s="9">
        <v>5360361</v>
      </c>
      <c r="JF24" s="9">
        <v>5688429</v>
      </c>
      <c r="JG24" s="9">
        <v>5548231</v>
      </c>
      <c r="JH24" s="9">
        <v>6273075</v>
      </c>
      <c r="JI24" s="9">
        <v>6218682</v>
      </c>
      <c r="JJ24" s="9">
        <v>3493984</v>
      </c>
      <c r="JK24" s="9">
        <v>552658</v>
      </c>
      <c r="JL24" s="9">
        <v>2292684</v>
      </c>
      <c r="JM24" s="9">
        <v>1318984</v>
      </c>
      <c r="JN24" s="9">
        <v>253120</v>
      </c>
      <c r="JO24" s="9">
        <v>455485</v>
      </c>
      <c r="JP24" s="9">
        <v>1396544</v>
      </c>
      <c r="JQ24" s="9">
        <v>1819687</v>
      </c>
      <c r="JR24" s="9">
        <v>1555689</v>
      </c>
      <c r="JS24" s="9">
        <v>1742351</v>
      </c>
      <c r="JT24" s="9">
        <v>1404544</v>
      </c>
      <c r="JU24" s="9">
        <v>2451580</v>
      </c>
      <c r="JV24" s="9">
        <v>2834478</v>
      </c>
      <c r="JW24" s="9">
        <v>2553511</v>
      </c>
      <c r="JX24" s="9">
        <v>652761</v>
      </c>
      <c r="JY24" s="9">
        <v>1728078</v>
      </c>
      <c r="JZ24" s="9">
        <v>1475853</v>
      </c>
      <c r="KA24" s="9">
        <v>698941</v>
      </c>
      <c r="KB24" s="9">
        <v>2553905</v>
      </c>
      <c r="KC24" s="9">
        <v>982724</v>
      </c>
      <c r="KD24" s="9">
        <v>2361924</v>
      </c>
      <c r="KE24" s="9">
        <v>2845983</v>
      </c>
      <c r="KF24" s="9">
        <v>2123184</v>
      </c>
      <c r="KG24" s="9">
        <v>1668674</v>
      </c>
      <c r="KH24" s="9">
        <v>2815616</v>
      </c>
      <c r="KI24" s="9">
        <v>276501</v>
      </c>
      <c r="KJ24" s="9">
        <v>551211</v>
      </c>
      <c r="KK24" s="9">
        <v>1660869</v>
      </c>
      <c r="KL24" s="9">
        <v>912680</v>
      </c>
      <c r="KM24" s="9">
        <v>1746965</v>
      </c>
      <c r="KN24" s="9">
        <v>1200729</v>
      </c>
      <c r="KO24" s="9">
        <v>980123</v>
      </c>
      <c r="KP24" s="9">
        <v>1699373</v>
      </c>
      <c r="KQ24" s="9">
        <v>477394</v>
      </c>
      <c r="KR24" s="9">
        <v>1221294</v>
      </c>
      <c r="KS24" s="9">
        <v>5429959</v>
      </c>
      <c r="KT24" s="9">
        <v>2402976</v>
      </c>
      <c r="KU24" s="9">
        <v>2610169</v>
      </c>
      <c r="KV24" s="9">
        <v>1434255</v>
      </c>
      <c r="KW24" s="9">
        <v>4334927</v>
      </c>
      <c r="KX24" s="9">
        <v>1414057</v>
      </c>
      <c r="KY24" s="9">
        <v>2842093</v>
      </c>
      <c r="KZ24" s="9">
        <v>2693626</v>
      </c>
      <c r="LA24" s="9">
        <v>2689638</v>
      </c>
      <c r="LB24" s="9">
        <v>636748</v>
      </c>
      <c r="LC24" s="9">
        <v>5546018</v>
      </c>
      <c r="LD24" s="9">
        <v>693865</v>
      </c>
      <c r="LE24" s="9">
        <v>505154</v>
      </c>
      <c r="LF24" s="9">
        <v>571829</v>
      </c>
      <c r="LG24" s="9">
        <v>11139713</v>
      </c>
      <c r="LH24" s="9">
        <v>390498</v>
      </c>
      <c r="LI24" s="9">
        <v>2214011</v>
      </c>
      <c r="LJ24" s="9">
        <v>1479961</v>
      </c>
      <c r="LK24" s="9">
        <v>1377221</v>
      </c>
      <c r="LL24" s="9">
        <v>196402</v>
      </c>
      <c r="LM24" s="9">
        <v>3334684</v>
      </c>
      <c r="LN24" s="9">
        <v>491133</v>
      </c>
      <c r="LO24" s="9">
        <v>903268</v>
      </c>
      <c r="LP24" s="9">
        <v>2764520</v>
      </c>
      <c r="LQ24" s="9">
        <v>3476782</v>
      </c>
      <c r="LR24" s="9">
        <v>6165797</v>
      </c>
      <c r="LS24" s="9">
        <v>862141</v>
      </c>
      <c r="LT24" s="9">
        <v>497106</v>
      </c>
      <c r="LU24" s="9">
        <v>1180168</v>
      </c>
      <c r="LV24" s="9">
        <v>410721</v>
      </c>
      <c r="LW24" s="9">
        <v>1731838</v>
      </c>
      <c r="LX24" s="9">
        <v>2439400</v>
      </c>
      <c r="LY24" s="9">
        <v>1543866</v>
      </c>
      <c r="LZ24" s="9">
        <v>178303</v>
      </c>
      <c r="MA24" s="9">
        <v>419967</v>
      </c>
      <c r="MB24" s="9">
        <v>2400177</v>
      </c>
      <c r="MC24" s="9">
        <v>164843</v>
      </c>
      <c r="MD24" s="9">
        <v>2590030</v>
      </c>
      <c r="ME24" s="9">
        <v>1241106</v>
      </c>
      <c r="MF24" s="9">
        <v>8248189</v>
      </c>
      <c r="MG24" s="9">
        <v>4563084</v>
      </c>
      <c r="MH24" s="9">
        <v>23888248</v>
      </c>
      <c r="MI24" s="9">
        <v>1680827</v>
      </c>
      <c r="MJ24" s="9">
        <v>1604898</v>
      </c>
      <c r="MK24" s="9">
        <v>2262893</v>
      </c>
      <c r="ML24" s="9">
        <v>0</v>
      </c>
      <c r="MM24" s="9">
        <v>3272275</v>
      </c>
      <c r="MN24" s="9">
        <v>4133099</v>
      </c>
      <c r="MO24" s="9">
        <v>715306</v>
      </c>
      <c r="MP24" s="9">
        <v>3309259</v>
      </c>
      <c r="MQ24" s="9">
        <v>541507</v>
      </c>
      <c r="MR24" s="9">
        <v>4681701</v>
      </c>
      <c r="MS24" s="9">
        <v>693568</v>
      </c>
      <c r="MT24" s="9">
        <v>941509</v>
      </c>
      <c r="MU24" s="9">
        <v>3228877</v>
      </c>
      <c r="MV24" s="9">
        <v>3348918</v>
      </c>
      <c r="MW24" s="9">
        <v>434686</v>
      </c>
      <c r="MX24" s="9">
        <v>1177820</v>
      </c>
      <c r="MY24" s="9">
        <v>585628</v>
      </c>
      <c r="MZ24" s="9">
        <v>762212</v>
      </c>
      <c r="NA24" s="9">
        <v>6307967</v>
      </c>
      <c r="NB24" s="9">
        <v>1108337</v>
      </c>
      <c r="NC24" s="9">
        <v>1441418</v>
      </c>
      <c r="ND24" s="9">
        <v>2209681</v>
      </c>
      <c r="NE24" s="9">
        <v>504640</v>
      </c>
      <c r="NF24" s="9">
        <v>1579310</v>
      </c>
      <c r="NG24" s="9">
        <v>1852770</v>
      </c>
      <c r="NH24" s="9">
        <v>1416096</v>
      </c>
      <c r="NI24" s="9">
        <v>311432</v>
      </c>
      <c r="NJ24" s="9">
        <v>1683457</v>
      </c>
      <c r="NK24" s="9">
        <v>1935432</v>
      </c>
      <c r="NL24" s="9">
        <v>1361938</v>
      </c>
      <c r="NM24" s="9">
        <v>1389433</v>
      </c>
      <c r="NN24" s="9">
        <v>3592550</v>
      </c>
      <c r="NO24" s="9">
        <v>2284519</v>
      </c>
      <c r="NP24" s="9">
        <v>2505270</v>
      </c>
      <c r="NQ24" s="9">
        <v>862098</v>
      </c>
      <c r="NR24" s="9">
        <v>1124378</v>
      </c>
      <c r="NS24" s="9">
        <v>484946</v>
      </c>
      <c r="NT24" s="9">
        <v>4595989</v>
      </c>
      <c r="NU24" s="9">
        <v>782996</v>
      </c>
      <c r="NV24" s="9">
        <v>1664538</v>
      </c>
      <c r="NW24" s="9">
        <v>3014465</v>
      </c>
      <c r="NX24" s="9">
        <v>2891456</v>
      </c>
      <c r="NY24" s="9">
        <v>4569289</v>
      </c>
      <c r="NZ24" s="9">
        <v>317602</v>
      </c>
      <c r="OA24" s="9">
        <v>16491420</v>
      </c>
      <c r="OB24" s="9">
        <v>2874872</v>
      </c>
      <c r="OC24" s="9">
        <v>152602</v>
      </c>
      <c r="OD24" s="9">
        <v>588157</v>
      </c>
      <c r="OE24" s="9">
        <v>3431283</v>
      </c>
      <c r="OF24" s="9">
        <v>4730747</v>
      </c>
      <c r="OG24" s="9">
        <v>3753529</v>
      </c>
      <c r="OH24" s="9">
        <v>930594</v>
      </c>
      <c r="OI24" s="9">
        <v>1365799</v>
      </c>
      <c r="OJ24" s="9">
        <v>1724568</v>
      </c>
      <c r="OK24" s="9">
        <v>2175625</v>
      </c>
      <c r="OL24" s="9">
        <v>1569780</v>
      </c>
      <c r="OM24" s="9">
        <v>5541070</v>
      </c>
      <c r="ON24" s="9">
        <v>166150</v>
      </c>
      <c r="OO24" s="9">
        <v>5308596</v>
      </c>
      <c r="OP24" s="9">
        <v>270676</v>
      </c>
      <c r="OQ24" s="9">
        <v>132920</v>
      </c>
      <c r="OR24" s="9">
        <v>1143515</v>
      </c>
      <c r="OS24" s="9">
        <v>2309279</v>
      </c>
      <c r="OT24" s="9">
        <v>529694</v>
      </c>
      <c r="OU24" s="9">
        <v>2065114</v>
      </c>
      <c r="OV24" s="9">
        <v>2253221</v>
      </c>
      <c r="OW24" s="9">
        <v>2401055</v>
      </c>
      <c r="OX24" s="9">
        <v>816867</v>
      </c>
    </row>
    <row r="25" spans="1:414" s="9" customFormat="1">
      <c r="A25" s="17" t="s">
        <v>31</v>
      </c>
      <c r="B25" s="11"/>
      <c r="C25" s="13"/>
      <c r="D25" s="9">
        <v>0</v>
      </c>
      <c r="E25" s="9">
        <v>67058</v>
      </c>
      <c r="F25" s="9">
        <v>43570</v>
      </c>
      <c r="G25" s="9">
        <v>11231</v>
      </c>
      <c r="H25" s="9">
        <v>40514</v>
      </c>
      <c r="I25" s="9">
        <v>28511</v>
      </c>
      <c r="J25" s="9">
        <v>49589</v>
      </c>
      <c r="K25" s="9">
        <v>82708</v>
      </c>
      <c r="L25" s="9">
        <v>0</v>
      </c>
      <c r="M25" s="9">
        <v>52932</v>
      </c>
      <c r="N25" s="9">
        <v>21200</v>
      </c>
      <c r="O25" s="9">
        <v>116641</v>
      </c>
      <c r="P25" s="9">
        <v>166498</v>
      </c>
      <c r="Q25" s="9">
        <v>1883</v>
      </c>
      <c r="R25" s="9">
        <v>2248</v>
      </c>
      <c r="S25" s="9">
        <v>0</v>
      </c>
      <c r="T25" s="9">
        <v>17881</v>
      </c>
      <c r="U25" s="9">
        <v>0</v>
      </c>
      <c r="V25" s="9">
        <v>132281</v>
      </c>
      <c r="W25" s="9">
        <v>18151</v>
      </c>
      <c r="X25" s="9">
        <v>164652</v>
      </c>
      <c r="Y25" s="9">
        <v>86462</v>
      </c>
      <c r="Z25" s="9">
        <v>81649</v>
      </c>
      <c r="AA25" s="9">
        <v>42202</v>
      </c>
      <c r="AB25" s="9">
        <v>118205</v>
      </c>
      <c r="AC25" s="9">
        <v>102635</v>
      </c>
      <c r="AD25" s="9">
        <v>154493</v>
      </c>
      <c r="AE25" s="9">
        <v>176786</v>
      </c>
      <c r="AF25" s="9">
        <v>71896</v>
      </c>
      <c r="AG25" s="9">
        <v>167483</v>
      </c>
      <c r="AH25" s="9">
        <v>123449</v>
      </c>
      <c r="AI25" s="9">
        <v>40596</v>
      </c>
      <c r="AJ25" s="9">
        <v>2402481</v>
      </c>
      <c r="AK25" s="9">
        <v>802036</v>
      </c>
      <c r="AL25" s="9">
        <v>178370</v>
      </c>
      <c r="AM25" s="9">
        <v>29994</v>
      </c>
      <c r="AN25" s="9">
        <v>197406</v>
      </c>
      <c r="AO25" s="9">
        <v>125650</v>
      </c>
      <c r="AP25" s="9">
        <v>65949</v>
      </c>
      <c r="AQ25" s="9">
        <v>161666</v>
      </c>
      <c r="AR25" s="9">
        <v>219654</v>
      </c>
      <c r="AS25" s="9">
        <v>126903</v>
      </c>
      <c r="AT25" s="9">
        <v>58399</v>
      </c>
      <c r="AU25" s="9">
        <v>52584</v>
      </c>
      <c r="AV25" s="9">
        <v>93124</v>
      </c>
      <c r="AW25" s="9">
        <v>241303</v>
      </c>
      <c r="AX25" s="9">
        <v>69477</v>
      </c>
      <c r="AY25" s="9">
        <v>10484</v>
      </c>
      <c r="AZ25" s="9">
        <v>40183</v>
      </c>
      <c r="BA25" s="9">
        <v>14878</v>
      </c>
      <c r="BB25" s="9">
        <v>37209</v>
      </c>
      <c r="BC25" s="9">
        <v>50276</v>
      </c>
      <c r="BD25" s="9">
        <v>78082</v>
      </c>
      <c r="BE25" s="9">
        <v>1312823</v>
      </c>
      <c r="BF25" s="9">
        <v>11972</v>
      </c>
      <c r="BG25" s="9">
        <v>322943</v>
      </c>
      <c r="BH25" s="9">
        <v>2540601</v>
      </c>
      <c r="BI25" s="9">
        <v>0</v>
      </c>
      <c r="BJ25" s="9">
        <v>62073</v>
      </c>
      <c r="BK25" s="9">
        <v>101806</v>
      </c>
      <c r="BL25" s="9">
        <v>156939</v>
      </c>
      <c r="BM25" s="9">
        <v>66006</v>
      </c>
      <c r="BN25" s="9">
        <v>128842</v>
      </c>
      <c r="BO25" s="9">
        <v>160295</v>
      </c>
      <c r="BP25" s="9">
        <v>84720</v>
      </c>
      <c r="BQ25" s="9">
        <v>122096</v>
      </c>
      <c r="BR25" s="9">
        <v>0</v>
      </c>
      <c r="BS25" s="9">
        <v>1100</v>
      </c>
      <c r="BT25" s="9">
        <v>100026</v>
      </c>
      <c r="BU25" s="9">
        <v>35010</v>
      </c>
      <c r="BV25" s="9">
        <v>87356</v>
      </c>
      <c r="BW25" s="9">
        <v>118405</v>
      </c>
      <c r="BX25" s="9">
        <v>78243</v>
      </c>
      <c r="BY25" s="9">
        <v>4185</v>
      </c>
      <c r="BZ25" s="9">
        <v>31610</v>
      </c>
      <c r="CA25" s="9">
        <v>58745</v>
      </c>
      <c r="CB25" s="9">
        <v>42407</v>
      </c>
      <c r="CC25" s="9">
        <v>41811</v>
      </c>
      <c r="CD25" s="9">
        <v>19059</v>
      </c>
      <c r="CE25" s="9">
        <v>19699</v>
      </c>
      <c r="CF25" s="9">
        <v>1362</v>
      </c>
      <c r="CG25" s="9">
        <v>20613</v>
      </c>
      <c r="CH25" s="9">
        <v>12785</v>
      </c>
      <c r="CI25" s="9">
        <v>11206</v>
      </c>
      <c r="CJ25" s="9">
        <v>13691</v>
      </c>
      <c r="CK25" s="9">
        <v>12998</v>
      </c>
      <c r="CL25" s="9">
        <v>1740</v>
      </c>
      <c r="CM25" s="9">
        <v>9922</v>
      </c>
      <c r="CN25" s="9">
        <v>17996</v>
      </c>
      <c r="CO25" s="9">
        <v>1173</v>
      </c>
      <c r="CP25" s="9">
        <v>65909</v>
      </c>
      <c r="CQ25" s="9">
        <v>16774</v>
      </c>
      <c r="CR25" s="9">
        <v>570398</v>
      </c>
      <c r="CS25" s="9">
        <v>0</v>
      </c>
      <c r="CT25" s="9">
        <v>80827</v>
      </c>
      <c r="CU25" s="9">
        <v>52790</v>
      </c>
      <c r="CV25" s="9">
        <v>37577</v>
      </c>
      <c r="CW25" s="9">
        <v>28861</v>
      </c>
      <c r="CX25" s="9">
        <v>44000</v>
      </c>
      <c r="CY25" s="9">
        <v>68000</v>
      </c>
      <c r="CZ25" s="9">
        <v>79200</v>
      </c>
      <c r="DA25" s="9">
        <v>78979</v>
      </c>
      <c r="DB25" s="9">
        <v>34692</v>
      </c>
      <c r="DC25" s="9">
        <v>198414</v>
      </c>
      <c r="DD25" s="9">
        <v>0</v>
      </c>
      <c r="DE25" s="9">
        <v>169405</v>
      </c>
      <c r="DF25" s="9">
        <v>49393</v>
      </c>
      <c r="DG25" s="9">
        <v>27465</v>
      </c>
      <c r="DH25" s="9">
        <v>123703</v>
      </c>
      <c r="DI25" s="9">
        <v>175107</v>
      </c>
      <c r="DJ25" s="9">
        <v>46633</v>
      </c>
      <c r="DK25" s="9">
        <v>0</v>
      </c>
      <c r="DL25" s="9">
        <v>355431</v>
      </c>
      <c r="DM25" s="9">
        <v>36927</v>
      </c>
      <c r="DN25" s="9">
        <v>10130</v>
      </c>
      <c r="DO25" s="9">
        <v>106972</v>
      </c>
      <c r="DP25" s="9">
        <v>128663</v>
      </c>
      <c r="DQ25" s="9">
        <v>103072</v>
      </c>
      <c r="DR25" s="9">
        <v>57535</v>
      </c>
      <c r="DS25" s="9">
        <v>51914</v>
      </c>
      <c r="DT25" s="9">
        <v>111047</v>
      </c>
      <c r="DU25" s="9">
        <v>15263</v>
      </c>
      <c r="DV25" s="9">
        <v>139666</v>
      </c>
      <c r="DW25" s="9">
        <v>50020</v>
      </c>
      <c r="DX25" s="9">
        <v>37228</v>
      </c>
      <c r="DY25" s="9">
        <v>85753</v>
      </c>
      <c r="DZ25" s="9">
        <v>83210</v>
      </c>
      <c r="EA25" s="9">
        <v>21452</v>
      </c>
      <c r="EB25" s="9">
        <v>53639</v>
      </c>
      <c r="EC25" s="9">
        <v>16045</v>
      </c>
      <c r="ED25" s="9">
        <v>7863</v>
      </c>
      <c r="EE25" s="9">
        <v>0</v>
      </c>
      <c r="EF25" s="9">
        <v>71000</v>
      </c>
      <c r="EG25" s="9">
        <v>298750</v>
      </c>
      <c r="EH25" s="9">
        <v>66770</v>
      </c>
      <c r="EI25" s="9">
        <v>19829</v>
      </c>
      <c r="EJ25" s="9">
        <v>38670</v>
      </c>
      <c r="EK25" s="9">
        <v>210341</v>
      </c>
      <c r="EL25" s="9">
        <v>41500</v>
      </c>
      <c r="EM25" s="9">
        <v>32040</v>
      </c>
      <c r="EN25" s="9">
        <v>0</v>
      </c>
      <c r="EO25" s="9">
        <v>2262</v>
      </c>
      <c r="EP25" s="9">
        <v>98080</v>
      </c>
      <c r="EQ25" s="9">
        <v>19769</v>
      </c>
      <c r="ER25" s="9">
        <v>46367</v>
      </c>
      <c r="ES25" s="9">
        <v>0</v>
      </c>
      <c r="ET25" s="9">
        <v>0</v>
      </c>
      <c r="EU25" s="9">
        <v>60</v>
      </c>
      <c r="EV25" s="9">
        <v>0</v>
      </c>
      <c r="EW25" s="9">
        <v>176860</v>
      </c>
      <c r="EX25" s="9">
        <v>0</v>
      </c>
      <c r="EY25" s="9">
        <v>100811</v>
      </c>
      <c r="EZ25" s="9">
        <v>1925</v>
      </c>
      <c r="FA25" s="9">
        <v>0</v>
      </c>
      <c r="FB25" s="9">
        <v>72285</v>
      </c>
      <c r="FC25" s="9">
        <v>102598</v>
      </c>
      <c r="FD25" s="9">
        <v>49001</v>
      </c>
      <c r="FE25" s="9">
        <v>45202</v>
      </c>
      <c r="FF25" s="9">
        <v>749649</v>
      </c>
      <c r="FG25" s="9">
        <v>152823</v>
      </c>
      <c r="FH25" s="9">
        <v>665</v>
      </c>
      <c r="FI25" s="9">
        <v>243956</v>
      </c>
      <c r="FJ25" s="9">
        <v>246408</v>
      </c>
      <c r="FK25" s="9">
        <v>66533</v>
      </c>
      <c r="FL25" s="9">
        <v>0</v>
      </c>
      <c r="FM25" s="9">
        <v>7379</v>
      </c>
      <c r="FN25" s="9">
        <v>2627</v>
      </c>
      <c r="FO25" s="9">
        <v>1076344</v>
      </c>
      <c r="FP25" s="9">
        <v>97251</v>
      </c>
      <c r="FQ25" s="9">
        <v>291086</v>
      </c>
      <c r="FR25" s="9">
        <v>55063</v>
      </c>
      <c r="FS25" s="9">
        <v>65651</v>
      </c>
      <c r="FT25" s="9">
        <v>1658</v>
      </c>
      <c r="FU25" s="9">
        <v>10523</v>
      </c>
      <c r="FV25" s="9">
        <v>51934</v>
      </c>
      <c r="FW25" s="9">
        <v>70000</v>
      </c>
      <c r="FX25" s="9">
        <v>177227</v>
      </c>
      <c r="FY25" s="9">
        <v>192770</v>
      </c>
      <c r="FZ25" s="9">
        <v>18055</v>
      </c>
      <c r="GA25" s="9">
        <v>4176</v>
      </c>
      <c r="GB25" s="9">
        <v>68883</v>
      </c>
      <c r="GC25" s="9">
        <v>63246</v>
      </c>
      <c r="GD25" s="9">
        <v>358840</v>
      </c>
      <c r="GE25" s="9">
        <v>35700</v>
      </c>
      <c r="GF25" s="9">
        <v>111092</v>
      </c>
      <c r="GG25" s="9">
        <v>68202</v>
      </c>
      <c r="GH25" s="9">
        <v>42541</v>
      </c>
      <c r="GI25" s="9">
        <v>1595</v>
      </c>
      <c r="GJ25" s="9">
        <v>52400</v>
      </c>
      <c r="GK25" s="9">
        <v>0</v>
      </c>
      <c r="GL25" s="9">
        <v>34719</v>
      </c>
      <c r="GM25" s="9">
        <v>18335</v>
      </c>
      <c r="GN25" s="9">
        <v>0</v>
      </c>
      <c r="GO25" s="9">
        <v>22419</v>
      </c>
      <c r="GP25" s="9">
        <v>2507</v>
      </c>
      <c r="GQ25" s="9">
        <v>16224</v>
      </c>
      <c r="GR25" s="9">
        <v>113500</v>
      </c>
      <c r="GS25" s="9">
        <v>125635</v>
      </c>
      <c r="GT25" s="9">
        <v>82456</v>
      </c>
      <c r="GU25" s="9">
        <v>50553</v>
      </c>
      <c r="GV25" s="9">
        <v>110329</v>
      </c>
      <c r="GW25" s="9">
        <v>59400</v>
      </c>
      <c r="GX25" s="9">
        <v>119337</v>
      </c>
      <c r="GY25" s="9">
        <v>68650</v>
      </c>
      <c r="GZ25" s="9">
        <v>223744</v>
      </c>
      <c r="HA25" s="9">
        <v>15153</v>
      </c>
      <c r="HB25" s="9">
        <v>64630</v>
      </c>
      <c r="HC25" s="9">
        <v>105179</v>
      </c>
      <c r="HD25" s="9">
        <v>108952</v>
      </c>
      <c r="HE25" s="9">
        <v>38496</v>
      </c>
      <c r="HF25" s="9">
        <v>241933</v>
      </c>
      <c r="HG25" s="9">
        <v>37662</v>
      </c>
      <c r="HH25" s="9">
        <v>25911</v>
      </c>
      <c r="HI25" s="9">
        <v>122012</v>
      </c>
      <c r="HJ25" s="9">
        <v>101444</v>
      </c>
      <c r="HK25" s="9">
        <v>158092</v>
      </c>
      <c r="HL25" s="9">
        <v>76563</v>
      </c>
      <c r="HM25" s="9">
        <v>69384</v>
      </c>
      <c r="HN25" s="9">
        <v>39085</v>
      </c>
      <c r="HO25" s="9">
        <v>93595</v>
      </c>
      <c r="HP25" s="9">
        <v>273243</v>
      </c>
      <c r="HQ25" s="9">
        <v>56407</v>
      </c>
      <c r="HR25" s="9">
        <v>73530</v>
      </c>
      <c r="HS25" s="9">
        <v>60894</v>
      </c>
      <c r="HT25" s="9">
        <v>243151</v>
      </c>
      <c r="HU25" s="9">
        <v>38726</v>
      </c>
      <c r="HV25" s="9">
        <v>1293</v>
      </c>
      <c r="HW25" s="9">
        <v>6095</v>
      </c>
      <c r="HX25" s="9">
        <v>25470</v>
      </c>
      <c r="HY25" s="9">
        <v>74579</v>
      </c>
      <c r="HZ25" s="9">
        <v>0</v>
      </c>
      <c r="IA25" s="9">
        <v>19745</v>
      </c>
      <c r="IB25" s="9">
        <v>249289</v>
      </c>
      <c r="IC25" s="9">
        <v>12277</v>
      </c>
      <c r="ID25" s="9">
        <v>57200</v>
      </c>
      <c r="IE25" s="9">
        <v>66563</v>
      </c>
      <c r="IF25" s="9">
        <v>53582</v>
      </c>
      <c r="IG25" s="9">
        <v>135024</v>
      </c>
      <c r="IH25" s="9">
        <v>138768</v>
      </c>
      <c r="II25" s="9">
        <v>74124</v>
      </c>
      <c r="IJ25" s="9">
        <v>56179</v>
      </c>
      <c r="IK25" s="9">
        <v>53275</v>
      </c>
      <c r="IL25" s="9">
        <v>80304</v>
      </c>
      <c r="IM25" s="9">
        <v>100532</v>
      </c>
      <c r="IN25" s="9">
        <v>162144</v>
      </c>
      <c r="IO25" s="9">
        <v>6991</v>
      </c>
      <c r="IP25" s="9">
        <v>165915</v>
      </c>
      <c r="IQ25" s="9">
        <v>0</v>
      </c>
      <c r="IR25" s="9">
        <v>1863</v>
      </c>
      <c r="IS25" s="9">
        <v>197302</v>
      </c>
      <c r="IT25" s="9">
        <v>20512</v>
      </c>
      <c r="IU25" s="9">
        <v>131</v>
      </c>
      <c r="IV25" s="9">
        <v>303173</v>
      </c>
      <c r="IW25" s="9">
        <v>33544</v>
      </c>
      <c r="IX25" s="9">
        <v>140764</v>
      </c>
      <c r="IY25" s="9">
        <v>139756</v>
      </c>
      <c r="IZ25" s="9">
        <v>17637</v>
      </c>
      <c r="JA25" s="9">
        <v>0</v>
      </c>
      <c r="JB25" s="9">
        <v>0</v>
      </c>
      <c r="JC25" s="9">
        <v>0</v>
      </c>
      <c r="JD25" s="9">
        <v>0</v>
      </c>
      <c r="JE25" s="9">
        <v>0</v>
      </c>
      <c r="JF25" s="9">
        <v>0</v>
      </c>
      <c r="JG25" s="9">
        <v>0</v>
      </c>
      <c r="JH25" s="9">
        <v>0</v>
      </c>
      <c r="JI25" s="9">
        <v>0</v>
      </c>
      <c r="JJ25" s="9">
        <v>2003</v>
      </c>
      <c r="JK25" s="9">
        <v>64027</v>
      </c>
      <c r="JL25" s="9">
        <v>53109</v>
      </c>
      <c r="JM25" s="9">
        <v>73246</v>
      </c>
      <c r="JN25" s="9">
        <v>10127</v>
      </c>
      <c r="JO25" s="9">
        <v>26745</v>
      </c>
      <c r="JP25" s="9">
        <v>8279</v>
      </c>
      <c r="JQ25" s="9">
        <v>136679</v>
      </c>
      <c r="JR25" s="9">
        <v>0</v>
      </c>
      <c r="JS25" s="9">
        <v>0</v>
      </c>
      <c r="JT25" s="9">
        <v>32723</v>
      </c>
      <c r="JU25" s="9">
        <v>134249</v>
      </c>
      <c r="JV25" s="9">
        <v>86572</v>
      </c>
      <c r="JW25" s="9">
        <v>13663</v>
      </c>
      <c r="JX25" s="9">
        <v>15729</v>
      </c>
      <c r="JY25" s="9">
        <v>3977</v>
      </c>
      <c r="JZ25" s="9">
        <v>2000</v>
      </c>
      <c r="KA25" s="9">
        <v>0</v>
      </c>
      <c r="KB25" s="9">
        <v>7405</v>
      </c>
      <c r="KC25" s="9">
        <v>48204</v>
      </c>
      <c r="KD25" s="9">
        <v>141635</v>
      </c>
      <c r="KE25" s="9">
        <v>59398</v>
      </c>
      <c r="KF25" s="9">
        <v>55005</v>
      </c>
      <c r="KG25" s="9">
        <v>125115</v>
      </c>
      <c r="KH25" s="9">
        <v>170456</v>
      </c>
      <c r="KI25" s="9">
        <v>11963</v>
      </c>
      <c r="KJ25" s="9">
        <v>0</v>
      </c>
      <c r="KK25" s="9">
        <v>15300</v>
      </c>
      <c r="KL25" s="9">
        <v>55493</v>
      </c>
      <c r="KM25" s="9">
        <v>44873</v>
      </c>
      <c r="KN25" s="9">
        <v>151614</v>
      </c>
      <c r="KO25" s="9">
        <v>13308</v>
      </c>
      <c r="KP25" s="9">
        <v>39534</v>
      </c>
      <c r="KQ25" s="9">
        <v>21357</v>
      </c>
      <c r="KR25" s="9">
        <v>20249</v>
      </c>
      <c r="KS25" s="9">
        <v>477765</v>
      </c>
      <c r="KT25" s="9">
        <v>234141</v>
      </c>
      <c r="KU25" s="9">
        <v>38631</v>
      </c>
      <c r="KV25" s="9">
        <v>21530</v>
      </c>
      <c r="KW25" s="9">
        <v>180491</v>
      </c>
      <c r="KX25" s="9">
        <v>42233</v>
      </c>
      <c r="KY25" s="9">
        <v>4932</v>
      </c>
      <c r="KZ25" s="9">
        <v>79075</v>
      </c>
      <c r="LA25" s="9">
        <v>98959</v>
      </c>
      <c r="LB25" s="9">
        <v>55437</v>
      </c>
      <c r="LC25" s="9">
        <v>500476</v>
      </c>
      <c r="LD25" s="9">
        <v>24078</v>
      </c>
      <c r="LE25" s="9">
        <v>39674</v>
      </c>
      <c r="LF25" s="9">
        <v>54240</v>
      </c>
      <c r="LG25" s="9">
        <v>622910</v>
      </c>
      <c r="LH25" s="9">
        <v>0</v>
      </c>
      <c r="LI25" s="9">
        <v>77426</v>
      </c>
      <c r="LJ25" s="9">
        <v>100335</v>
      </c>
      <c r="LK25" s="9">
        <v>109485</v>
      </c>
      <c r="LL25" s="9">
        <v>0</v>
      </c>
      <c r="LM25" s="9">
        <v>150393</v>
      </c>
      <c r="LN25" s="9">
        <v>7549</v>
      </c>
      <c r="LO25" s="9">
        <v>94206</v>
      </c>
      <c r="LP25" s="9">
        <v>55381</v>
      </c>
      <c r="LQ25" s="9">
        <v>138604</v>
      </c>
      <c r="LR25" s="9">
        <v>363129</v>
      </c>
      <c r="LS25" s="9">
        <v>426</v>
      </c>
      <c r="LT25" s="9">
        <v>10114</v>
      </c>
      <c r="LU25" s="9">
        <v>6341</v>
      </c>
      <c r="LV25" s="9">
        <v>13592</v>
      </c>
      <c r="LW25" s="9">
        <v>34256</v>
      </c>
      <c r="LX25" s="9">
        <v>56898</v>
      </c>
      <c r="LY25" s="9">
        <v>187080</v>
      </c>
      <c r="LZ25" s="9">
        <v>175</v>
      </c>
      <c r="MA25" s="9">
        <v>1207</v>
      </c>
      <c r="MB25" s="9">
        <v>118073</v>
      </c>
      <c r="MC25" s="9">
        <v>2049</v>
      </c>
      <c r="MD25" s="9">
        <v>423382</v>
      </c>
      <c r="ME25" s="9">
        <v>47618</v>
      </c>
      <c r="MF25" s="9">
        <v>295324</v>
      </c>
      <c r="MG25" s="9">
        <v>378945</v>
      </c>
      <c r="MH25" s="9">
        <v>3965891</v>
      </c>
      <c r="MI25" s="9">
        <v>40745</v>
      </c>
      <c r="MJ25" s="9">
        <v>99032</v>
      </c>
      <c r="MK25" s="9">
        <v>130958</v>
      </c>
      <c r="ML25" s="9">
        <v>322602</v>
      </c>
      <c r="MM25" s="9">
        <v>198823</v>
      </c>
      <c r="MN25" s="9">
        <v>62308</v>
      </c>
      <c r="MO25" s="9">
        <v>34202</v>
      </c>
      <c r="MP25" s="9">
        <v>322756</v>
      </c>
      <c r="MQ25" s="9">
        <v>21212</v>
      </c>
      <c r="MR25" s="9">
        <v>217774</v>
      </c>
      <c r="MS25" s="9">
        <v>73802</v>
      </c>
      <c r="MT25" s="9">
        <v>17934</v>
      </c>
      <c r="MU25" s="9">
        <v>317558</v>
      </c>
      <c r="MV25" s="9">
        <v>153509</v>
      </c>
      <c r="MW25" s="9">
        <v>17873</v>
      </c>
      <c r="MX25" s="9">
        <v>8468</v>
      </c>
      <c r="MY25" s="9">
        <v>24625</v>
      </c>
      <c r="MZ25" s="9">
        <v>4815</v>
      </c>
      <c r="NA25" s="9">
        <v>40866</v>
      </c>
      <c r="NB25" s="9">
        <v>7367</v>
      </c>
      <c r="NC25" s="9">
        <v>44898</v>
      </c>
      <c r="ND25" s="9">
        <v>39683</v>
      </c>
      <c r="NE25" s="9">
        <v>68990</v>
      </c>
      <c r="NF25" s="9">
        <v>129645</v>
      </c>
      <c r="NG25" s="9">
        <v>24615</v>
      </c>
      <c r="NH25" s="9">
        <v>53514</v>
      </c>
      <c r="NI25" s="9">
        <v>0</v>
      </c>
      <c r="NJ25" s="9">
        <v>38140</v>
      </c>
      <c r="NK25" s="9">
        <v>67917</v>
      </c>
      <c r="NL25" s="9">
        <v>63166</v>
      </c>
      <c r="NM25" s="9">
        <v>72450</v>
      </c>
      <c r="NN25" s="9">
        <v>73145</v>
      </c>
      <c r="NO25" s="9">
        <v>0</v>
      </c>
      <c r="NP25" s="9">
        <v>47555</v>
      </c>
      <c r="NQ25" s="9">
        <v>10724</v>
      </c>
      <c r="NR25" s="9">
        <v>174176</v>
      </c>
      <c r="NS25" s="9">
        <v>4731</v>
      </c>
      <c r="NT25" s="9">
        <v>85610</v>
      </c>
      <c r="NU25" s="9">
        <v>34553</v>
      </c>
      <c r="NV25" s="9">
        <v>119739</v>
      </c>
      <c r="NW25" s="9">
        <v>142804</v>
      </c>
      <c r="NX25" s="9">
        <v>217</v>
      </c>
      <c r="NY25" s="9">
        <v>63438</v>
      </c>
      <c r="NZ25" s="9">
        <v>22885</v>
      </c>
      <c r="OA25" s="9">
        <v>841026</v>
      </c>
      <c r="OB25" s="9">
        <v>62495</v>
      </c>
      <c r="OC25" s="9">
        <v>19208</v>
      </c>
      <c r="OD25" s="9">
        <v>14785</v>
      </c>
      <c r="OE25" s="9">
        <v>103282</v>
      </c>
      <c r="OF25" s="9">
        <v>284294</v>
      </c>
      <c r="OG25" s="9">
        <v>55079</v>
      </c>
      <c r="OH25" s="9">
        <v>19200</v>
      </c>
      <c r="OI25" s="9">
        <v>90110</v>
      </c>
      <c r="OJ25" s="9">
        <v>54320</v>
      </c>
      <c r="OK25" s="9">
        <v>0</v>
      </c>
      <c r="OL25" s="9">
        <v>57372</v>
      </c>
      <c r="OM25" s="9">
        <v>152674</v>
      </c>
      <c r="ON25" s="9">
        <v>5974</v>
      </c>
      <c r="OO25" s="9">
        <v>230287</v>
      </c>
      <c r="OP25" s="9">
        <v>13718</v>
      </c>
      <c r="OQ25" s="9">
        <v>0</v>
      </c>
      <c r="OR25" s="9">
        <v>10585</v>
      </c>
      <c r="OS25" s="9">
        <v>122226</v>
      </c>
      <c r="OT25" s="9">
        <v>60401</v>
      </c>
      <c r="OU25" s="9">
        <v>38504</v>
      </c>
      <c r="OV25" s="9">
        <v>203070</v>
      </c>
      <c r="OW25" s="9">
        <v>79923</v>
      </c>
      <c r="OX25" s="9">
        <v>43331</v>
      </c>
    </row>
    <row r="26" spans="1:414" s="9" customFormat="1">
      <c r="A26" s="6" t="s">
        <v>32</v>
      </c>
      <c r="B26" s="11"/>
      <c r="C26" s="12" t="s">
        <v>33</v>
      </c>
    </row>
    <row r="27" spans="1:414" s="9" customFormat="1">
      <c r="A27" s="6" t="s">
        <v>34</v>
      </c>
      <c r="B27" s="11"/>
      <c r="C27" s="13"/>
      <c r="D27" s="9">
        <v>11210</v>
      </c>
      <c r="E27" s="9">
        <v>34632</v>
      </c>
      <c r="F27" s="9">
        <v>0</v>
      </c>
      <c r="G27" s="9">
        <v>6713</v>
      </c>
      <c r="H27" s="9">
        <v>17994</v>
      </c>
      <c r="I27" s="9">
        <v>24732</v>
      </c>
      <c r="J27" s="9">
        <v>21082</v>
      </c>
      <c r="K27" s="9">
        <v>61501</v>
      </c>
      <c r="L27" s="9">
        <v>2600</v>
      </c>
      <c r="N27" s="9">
        <v>0</v>
      </c>
      <c r="O27" s="9">
        <v>9084</v>
      </c>
      <c r="P27" s="9">
        <v>55130</v>
      </c>
      <c r="Q27" s="9">
        <v>0</v>
      </c>
      <c r="R27" s="9">
        <v>15098</v>
      </c>
      <c r="S27" s="9">
        <v>0</v>
      </c>
      <c r="T27" s="9">
        <v>3600</v>
      </c>
      <c r="U27" s="9">
        <v>15001</v>
      </c>
      <c r="V27" s="9">
        <v>75679</v>
      </c>
      <c r="W27" s="9">
        <v>14353</v>
      </c>
      <c r="X27" s="9">
        <v>0</v>
      </c>
      <c r="Y27" s="9">
        <v>7048</v>
      </c>
      <c r="Z27" s="9">
        <v>12561</v>
      </c>
      <c r="AA27" s="9">
        <v>3906</v>
      </c>
      <c r="AB27" s="9">
        <v>15925</v>
      </c>
      <c r="AC27" s="9">
        <v>13140</v>
      </c>
      <c r="AD27" s="9">
        <v>15458</v>
      </c>
      <c r="AE27" s="9">
        <v>26638</v>
      </c>
      <c r="AF27" s="9">
        <v>9182</v>
      </c>
      <c r="AG27" s="9">
        <v>25697</v>
      </c>
      <c r="AH27" s="9">
        <v>18012</v>
      </c>
      <c r="AI27" s="9">
        <v>0</v>
      </c>
      <c r="AJ27" s="9">
        <v>0</v>
      </c>
      <c r="AK27" s="9">
        <v>149116</v>
      </c>
      <c r="AL27" s="9">
        <v>0</v>
      </c>
      <c r="AM27" s="9">
        <v>19073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8823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393751</v>
      </c>
      <c r="BF27" s="9">
        <v>0</v>
      </c>
      <c r="BG27" s="9">
        <v>62791</v>
      </c>
      <c r="BH27" s="9">
        <v>0</v>
      </c>
      <c r="BI27" s="9">
        <v>379</v>
      </c>
      <c r="BJ27" s="9">
        <v>2325</v>
      </c>
      <c r="BK27" s="9">
        <v>0</v>
      </c>
      <c r="BL27" s="9">
        <v>10284</v>
      </c>
      <c r="BM27" s="9">
        <v>15995</v>
      </c>
      <c r="BN27" s="9">
        <v>16943</v>
      </c>
      <c r="BO27" s="9">
        <v>27742</v>
      </c>
      <c r="BP27" s="9">
        <v>310</v>
      </c>
      <c r="BQ27" s="9">
        <v>55376</v>
      </c>
      <c r="BR27" s="9">
        <v>437361</v>
      </c>
      <c r="BS27" s="9">
        <v>310</v>
      </c>
      <c r="BT27" s="9">
        <v>33830</v>
      </c>
      <c r="BU27" s="9">
        <v>0</v>
      </c>
      <c r="BV27" s="9">
        <v>39241</v>
      </c>
      <c r="BW27" s="9">
        <v>5516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78114</v>
      </c>
      <c r="CQ27" s="9">
        <v>28129</v>
      </c>
      <c r="CR27" s="9">
        <v>165877</v>
      </c>
      <c r="CS27" s="9">
        <v>0</v>
      </c>
      <c r="CT27" s="9">
        <v>38644</v>
      </c>
      <c r="CU27" s="9">
        <v>0</v>
      </c>
      <c r="CV27" s="9">
        <v>0</v>
      </c>
      <c r="CW27" s="9">
        <v>0</v>
      </c>
      <c r="CX27" s="9">
        <v>8000</v>
      </c>
      <c r="CY27" s="9">
        <v>10000</v>
      </c>
      <c r="CZ27" s="9">
        <v>7132</v>
      </c>
      <c r="DA27" s="9">
        <v>22769</v>
      </c>
      <c r="DB27" s="9">
        <v>35897</v>
      </c>
      <c r="DC27" s="9">
        <v>28904</v>
      </c>
      <c r="DD27" s="9">
        <v>9480</v>
      </c>
      <c r="DE27" s="9">
        <v>0</v>
      </c>
      <c r="DF27" s="9">
        <v>0</v>
      </c>
      <c r="DG27" s="9">
        <v>33894</v>
      </c>
      <c r="DH27" s="9">
        <v>19890</v>
      </c>
      <c r="DI27" s="9">
        <v>27255</v>
      </c>
      <c r="DJ27" s="9">
        <v>20792</v>
      </c>
      <c r="DK27" s="9">
        <v>10779</v>
      </c>
      <c r="DL27" s="9">
        <v>30737</v>
      </c>
      <c r="DM27" s="9">
        <v>53073</v>
      </c>
      <c r="DN27" s="9">
        <v>14768</v>
      </c>
      <c r="DO27" s="9">
        <v>0</v>
      </c>
      <c r="DP27" s="9">
        <v>0</v>
      </c>
      <c r="DQ27" s="9">
        <v>0</v>
      </c>
      <c r="DR27" s="9">
        <v>0</v>
      </c>
      <c r="DS27" s="9">
        <v>1235</v>
      </c>
      <c r="DT27" s="9">
        <v>27487</v>
      </c>
      <c r="DU27" s="9">
        <v>0</v>
      </c>
      <c r="DV27" s="9">
        <v>0</v>
      </c>
      <c r="DW27" s="9">
        <v>18256</v>
      </c>
      <c r="DX27" s="9">
        <v>0</v>
      </c>
      <c r="DY27" s="9">
        <v>1879</v>
      </c>
      <c r="DZ27" s="9">
        <v>13970</v>
      </c>
      <c r="EA27" s="9">
        <v>18980</v>
      </c>
      <c r="EB27" s="9">
        <v>0</v>
      </c>
      <c r="EC27" s="9">
        <v>0</v>
      </c>
      <c r="ED27" s="9">
        <v>18666</v>
      </c>
      <c r="EE27" s="9">
        <v>11000</v>
      </c>
      <c r="EF27" s="9">
        <v>0</v>
      </c>
      <c r="EG27" s="9">
        <v>0</v>
      </c>
      <c r="EH27" s="9">
        <v>4330</v>
      </c>
      <c r="EI27" s="9">
        <v>0</v>
      </c>
      <c r="EJ27" s="9">
        <v>0</v>
      </c>
      <c r="EK27" s="9">
        <v>0</v>
      </c>
      <c r="EL27" s="9">
        <v>0</v>
      </c>
      <c r="EM27" s="9">
        <v>17272</v>
      </c>
      <c r="EN27" s="9">
        <v>12795</v>
      </c>
      <c r="EO27" s="9">
        <v>4305</v>
      </c>
      <c r="EP27" s="9">
        <v>3841</v>
      </c>
      <c r="EQ27" s="9">
        <v>13953</v>
      </c>
      <c r="ER27" s="9">
        <v>0</v>
      </c>
      <c r="ES27" s="9">
        <v>3443</v>
      </c>
      <c r="ET27" s="9">
        <v>23322</v>
      </c>
      <c r="EU27" s="9">
        <v>18707</v>
      </c>
      <c r="EV27" s="9">
        <v>113135</v>
      </c>
      <c r="EW27" s="9">
        <v>46926</v>
      </c>
      <c r="EX27" s="9">
        <v>0</v>
      </c>
      <c r="EY27" s="9">
        <v>1000</v>
      </c>
      <c r="EZ27" s="9">
        <v>0</v>
      </c>
      <c r="FA27" s="9">
        <v>7774</v>
      </c>
      <c r="FB27" s="9">
        <v>3471</v>
      </c>
      <c r="FC27" s="9">
        <v>0</v>
      </c>
      <c r="FD27" s="9">
        <v>0</v>
      </c>
      <c r="FE27" s="9">
        <v>0</v>
      </c>
      <c r="FF27" s="9">
        <v>232059</v>
      </c>
      <c r="FG27" s="9">
        <v>0</v>
      </c>
      <c r="FH27" s="9">
        <v>0</v>
      </c>
      <c r="FI27" s="9">
        <v>0</v>
      </c>
      <c r="FJ27" s="9">
        <v>51221</v>
      </c>
      <c r="FK27" s="9">
        <v>0</v>
      </c>
      <c r="FL27" s="9">
        <v>87643</v>
      </c>
      <c r="FM27" s="9">
        <v>10754</v>
      </c>
      <c r="FN27" s="9">
        <v>52111</v>
      </c>
      <c r="FO27" s="9">
        <v>378631</v>
      </c>
      <c r="FP27" s="9">
        <v>0</v>
      </c>
      <c r="FQ27" s="9">
        <v>39080</v>
      </c>
      <c r="FR27" s="9">
        <v>0</v>
      </c>
      <c r="FS27" s="9">
        <v>0</v>
      </c>
      <c r="FT27" s="9">
        <v>0</v>
      </c>
      <c r="FU27" s="9">
        <v>0</v>
      </c>
      <c r="FV27" s="9">
        <v>40234</v>
      </c>
      <c r="FX27" s="9">
        <v>39608</v>
      </c>
      <c r="FY27" s="9">
        <v>0</v>
      </c>
      <c r="FZ27" s="9">
        <v>0</v>
      </c>
      <c r="GA27" s="9">
        <v>24938</v>
      </c>
      <c r="GB27" s="9">
        <v>56171</v>
      </c>
      <c r="GC27" s="9">
        <v>0</v>
      </c>
      <c r="GD27" s="9">
        <v>0</v>
      </c>
      <c r="GE27" s="9">
        <v>0</v>
      </c>
      <c r="GF27" s="9">
        <v>0</v>
      </c>
      <c r="GG27" s="9">
        <v>0</v>
      </c>
      <c r="GH27" s="9">
        <v>0</v>
      </c>
      <c r="GI27" s="9">
        <v>0</v>
      </c>
      <c r="GJ27" s="9">
        <v>0</v>
      </c>
      <c r="GK27" s="9">
        <v>0</v>
      </c>
      <c r="GL27" s="9">
        <v>0</v>
      </c>
      <c r="GM27" s="9">
        <v>0</v>
      </c>
      <c r="GN27" s="9">
        <v>3700</v>
      </c>
      <c r="GO27" s="9">
        <v>120314</v>
      </c>
      <c r="GP27" s="9">
        <v>6847</v>
      </c>
      <c r="GQ27" s="9">
        <v>97579</v>
      </c>
      <c r="GR27" s="9">
        <v>0</v>
      </c>
      <c r="GS27" s="9">
        <v>0</v>
      </c>
      <c r="GT27" s="9">
        <v>234537</v>
      </c>
      <c r="GU27" s="9">
        <v>31673</v>
      </c>
      <c r="GV27" s="9">
        <v>0</v>
      </c>
      <c r="GW27" s="9">
        <v>0</v>
      </c>
      <c r="GX27" s="9">
        <v>0</v>
      </c>
      <c r="GY27" s="9">
        <v>75225</v>
      </c>
      <c r="GZ27" s="9">
        <v>0</v>
      </c>
      <c r="HA27" s="9">
        <v>0</v>
      </c>
      <c r="HB27" s="9">
        <v>0</v>
      </c>
      <c r="HC27" s="9">
        <v>73929</v>
      </c>
      <c r="HD27" s="9">
        <v>22634</v>
      </c>
      <c r="HE27" s="9">
        <v>0</v>
      </c>
      <c r="HF27" s="9">
        <v>10498</v>
      </c>
      <c r="HG27" s="9">
        <v>20977</v>
      </c>
      <c r="HH27" s="9">
        <v>799</v>
      </c>
      <c r="HI27" s="9">
        <v>3745</v>
      </c>
      <c r="HJ27" s="9">
        <v>79569</v>
      </c>
      <c r="HK27" s="9">
        <v>99055</v>
      </c>
      <c r="HL27" s="9">
        <v>768</v>
      </c>
      <c r="HM27" s="9">
        <v>36713</v>
      </c>
      <c r="HN27" s="9">
        <v>10190</v>
      </c>
      <c r="HO27" s="9">
        <v>39051</v>
      </c>
      <c r="HP27" s="9">
        <v>10888</v>
      </c>
      <c r="HQ27" s="9">
        <v>0</v>
      </c>
      <c r="HR27" s="9">
        <v>32977</v>
      </c>
      <c r="HS27" s="9">
        <v>0</v>
      </c>
      <c r="HT27" s="9">
        <v>0</v>
      </c>
      <c r="HU27" s="9">
        <v>6196</v>
      </c>
      <c r="HV27" s="9">
        <v>12080</v>
      </c>
      <c r="HW27" s="9">
        <v>3881</v>
      </c>
      <c r="HX27" s="9">
        <v>0</v>
      </c>
      <c r="HY27" s="9">
        <v>0</v>
      </c>
      <c r="HZ27" s="9">
        <v>50033</v>
      </c>
      <c r="IA27" s="9">
        <v>9683</v>
      </c>
      <c r="IB27" s="9">
        <v>30547</v>
      </c>
      <c r="IC27" s="9">
        <v>900</v>
      </c>
      <c r="ID27" s="9">
        <v>8799</v>
      </c>
      <c r="IE27" s="9">
        <v>8890</v>
      </c>
      <c r="IF27" s="9">
        <v>8243</v>
      </c>
      <c r="IG27" s="9">
        <v>11869</v>
      </c>
      <c r="IH27" s="9">
        <v>17739</v>
      </c>
      <c r="II27" s="9">
        <v>10399</v>
      </c>
      <c r="IJ27" s="9">
        <v>5860</v>
      </c>
      <c r="IK27" s="9">
        <v>8196</v>
      </c>
      <c r="IL27" s="9">
        <v>4920</v>
      </c>
      <c r="IM27" s="9">
        <v>14658</v>
      </c>
      <c r="IN27" s="9">
        <v>23415</v>
      </c>
      <c r="IO27" s="9">
        <v>826</v>
      </c>
      <c r="IP27" s="9">
        <v>21525</v>
      </c>
      <c r="IQ27" s="9">
        <v>2772</v>
      </c>
      <c r="IR27" s="9">
        <v>0</v>
      </c>
      <c r="IS27" s="9">
        <v>0</v>
      </c>
      <c r="IT27" s="9">
        <v>29713</v>
      </c>
      <c r="IU27" s="9">
        <v>3442</v>
      </c>
      <c r="IV27" s="9">
        <v>148572</v>
      </c>
      <c r="IW27" s="9">
        <v>7134</v>
      </c>
      <c r="IX27" s="9">
        <v>0</v>
      </c>
      <c r="IY27" s="9">
        <v>0</v>
      </c>
      <c r="IZ27" s="9">
        <v>1979</v>
      </c>
      <c r="JA27" s="9">
        <v>23946</v>
      </c>
      <c r="JB27" s="9">
        <v>283051</v>
      </c>
      <c r="JC27" s="9">
        <v>292598</v>
      </c>
      <c r="JD27" s="9">
        <v>206928</v>
      </c>
      <c r="JE27" s="9">
        <v>324705</v>
      </c>
      <c r="JF27" s="9">
        <v>291471</v>
      </c>
      <c r="JG27" s="9">
        <v>292393</v>
      </c>
      <c r="JH27" s="9">
        <v>355457</v>
      </c>
      <c r="JI27" s="9">
        <v>267208</v>
      </c>
      <c r="JJ27" s="9">
        <v>25731</v>
      </c>
      <c r="JK27" s="9">
        <v>0</v>
      </c>
      <c r="JL27" s="9">
        <v>39068</v>
      </c>
      <c r="JM27" s="9">
        <v>0</v>
      </c>
      <c r="JN27" s="9">
        <v>0</v>
      </c>
      <c r="JO27" s="9">
        <v>0</v>
      </c>
      <c r="JP27" s="9">
        <v>0</v>
      </c>
      <c r="JQ27" s="9">
        <v>0</v>
      </c>
      <c r="JR27" s="9">
        <v>15771</v>
      </c>
      <c r="JS27" s="9">
        <v>58689</v>
      </c>
      <c r="JT27" s="9">
        <v>15804</v>
      </c>
      <c r="JU27" s="9">
        <v>0</v>
      </c>
      <c r="JV27" s="9">
        <v>6527</v>
      </c>
      <c r="JW27" s="9">
        <v>30860</v>
      </c>
      <c r="JX27" s="9">
        <v>0</v>
      </c>
      <c r="JY27" s="9">
        <v>16284</v>
      </c>
      <c r="JZ27" s="9">
        <v>41293</v>
      </c>
      <c r="KA27" s="9">
        <v>22537</v>
      </c>
      <c r="KB27" s="9">
        <v>46516</v>
      </c>
      <c r="KC27" s="9">
        <v>34208</v>
      </c>
      <c r="KD27" s="9">
        <v>74982</v>
      </c>
      <c r="KE27" s="9">
        <v>37433</v>
      </c>
      <c r="KF27" s="9">
        <v>0</v>
      </c>
      <c r="KG27" s="9">
        <v>0</v>
      </c>
      <c r="KH27" s="9">
        <v>0</v>
      </c>
      <c r="KI27" s="9">
        <v>9900</v>
      </c>
      <c r="KJ27" s="9">
        <v>2300</v>
      </c>
      <c r="KK27" s="9">
        <v>0</v>
      </c>
      <c r="KL27" s="9">
        <v>21878</v>
      </c>
      <c r="KM27" s="9">
        <v>0</v>
      </c>
      <c r="KN27" s="9">
        <v>0</v>
      </c>
      <c r="KO27" s="9">
        <v>21754</v>
      </c>
      <c r="KP27" s="9">
        <v>0</v>
      </c>
      <c r="KQ27" s="9">
        <v>0</v>
      </c>
      <c r="KR27" s="9">
        <v>66859</v>
      </c>
      <c r="KS27" s="9">
        <v>0</v>
      </c>
      <c r="KT27" s="9">
        <v>0</v>
      </c>
      <c r="KU27" s="9">
        <v>0</v>
      </c>
      <c r="KV27" s="9">
        <v>0</v>
      </c>
      <c r="KW27" s="9">
        <v>133742</v>
      </c>
      <c r="KX27" s="9">
        <v>0</v>
      </c>
      <c r="KY27" s="9">
        <v>0</v>
      </c>
      <c r="KZ27" s="9">
        <v>0</v>
      </c>
      <c r="LA27" s="9">
        <v>6920</v>
      </c>
      <c r="LB27" s="9">
        <v>0</v>
      </c>
      <c r="LC27" s="9">
        <v>80814</v>
      </c>
      <c r="LD27" s="9">
        <v>5988</v>
      </c>
      <c r="LE27" s="9">
        <v>3757</v>
      </c>
      <c r="LF27" s="9">
        <v>0</v>
      </c>
      <c r="LG27" s="9">
        <v>314557</v>
      </c>
      <c r="LH27" s="9">
        <v>3762</v>
      </c>
      <c r="LI27" s="9">
        <v>0</v>
      </c>
      <c r="LJ27" s="9">
        <v>1500</v>
      </c>
      <c r="LK27" s="9">
        <v>0</v>
      </c>
      <c r="LL27" s="9">
        <v>1020</v>
      </c>
      <c r="LM27" s="9">
        <v>41400</v>
      </c>
      <c r="LN27" s="9">
        <v>365</v>
      </c>
      <c r="LO27" s="9">
        <v>16683</v>
      </c>
      <c r="LP27" s="9">
        <v>0</v>
      </c>
      <c r="LQ27" s="9">
        <v>23330</v>
      </c>
      <c r="LR27" s="9">
        <v>0</v>
      </c>
      <c r="LS27" s="9">
        <v>24817</v>
      </c>
      <c r="LT27" s="9">
        <v>7000</v>
      </c>
      <c r="LU27" s="9">
        <v>6715</v>
      </c>
      <c r="LV27" s="9">
        <v>5551</v>
      </c>
      <c r="LW27" s="9">
        <v>4817</v>
      </c>
      <c r="LX27" s="9">
        <v>0</v>
      </c>
      <c r="LY27" s="9">
        <v>69014</v>
      </c>
      <c r="LZ27" s="9">
        <v>0</v>
      </c>
      <c r="MA27" s="9">
        <v>0</v>
      </c>
      <c r="MB27" s="9">
        <v>0</v>
      </c>
      <c r="MC27" s="9">
        <v>0</v>
      </c>
      <c r="MD27" s="9">
        <v>0</v>
      </c>
      <c r="ME27" s="9">
        <v>22681</v>
      </c>
      <c r="MF27" s="9">
        <v>269213</v>
      </c>
      <c r="MG27" s="9">
        <v>0</v>
      </c>
      <c r="MH27" s="9">
        <v>56468</v>
      </c>
      <c r="MI27" s="9">
        <v>833</v>
      </c>
      <c r="MJ27" s="9">
        <v>27977</v>
      </c>
      <c r="MK27" s="9">
        <v>28095</v>
      </c>
      <c r="ML27" s="9">
        <v>99917</v>
      </c>
      <c r="MM27" s="9">
        <v>33382</v>
      </c>
      <c r="MN27" s="9">
        <v>0</v>
      </c>
      <c r="MO27" s="9">
        <v>5693</v>
      </c>
      <c r="MP27" s="9">
        <v>0</v>
      </c>
      <c r="MQ27" s="9">
        <v>0</v>
      </c>
      <c r="MR27" s="9">
        <v>64551</v>
      </c>
      <c r="MS27" s="9">
        <v>1129</v>
      </c>
      <c r="MT27" s="9">
        <v>0</v>
      </c>
      <c r="MU27" s="9">
        <v>0</v>
      </c>
      <c r="MV27" s="9">
        <v>0</v>
      </c>
      <c r="MW27" s="9">
        <v>19431</v>
      </c>
      <c r="MX27" s="9">
        <v>45358</v>
      </c>
      <c r="MY27" s="9">
        <v>0</v>
      </c>
      <c r="MZ27" s="9">
        <v>5184</v>
      </c>
      <c r="NA27" s="9">
        <v>0</v>
      </c>
      <c r="NB27" s="9">
        <v>8839</v>
      </c>
      <c r="NC27" s="9">
        <v>0</v>
      </c>
      <c r="ND27" s="9">
        <v>0</v>
      </c>
      <c r="NE27" s="9">
        <v>0</v>
      </c>
      <c r="NF27" s="9">
        <v>82600</v>
      </c>
      <c r="NG27" s="9">
        <v>43680</v>
      </c>
      <c r="NH27" s="9">
        <v>65792</v>
      </c>
      <c r="NI27" s="9">
        <v>0</v>
      </c>
      <c r="NJ27" s="9">
        <v>0</v>
      </c>
      <c r="NK27" s="9">
        <v>43680</v>
      </c>
      <c r="NL27" s="9">
        <v>40560</v>
      </c>
      <c r="NM27" s="9">
        <v>0</v>
      </c>
      <c r="NN27" s="9">
        <v>34341</v>
      </c>
      <c r="NO27" s="9">
        <v>30574</v>
      </c>
      <c r="NP27" s="9">
        <v>0</v>
      </c>
      <c r="NQ27" s="9">
        <v>25699</v>
      </c>
      <c r="NR27" s="9">
        <v>0</v>
      </c>
      <c r="NS27" s="9">
        <v>0</v>
      </c>
      <c r="NT27" s="9">
        <v>50681</v>
      </c>
      <c r="NU27" s="9">
        <v>16368</v>
      </c>
      <c r="NV27" s="9">
        <v>0</v>
      </c>
      <c r="NW27" s="9">
        <v>500</v>
      </c>
      <c r="NX27" s="9">
        <v>60755</v>
      </c>
      <c r="NY27" s="9">
        <v>34447</v>
      </c>
      <c r="NZ27" s="9">
        <v>0</v>
      </c>
      <c r="OA27" s="9">
        <v>80000</v>
      </c>
      <c r="OB27" s="9">
        <v>62292</v>
      </c>
      <c r="OC27" s="9">
        <v>1280</v>
      </c>
      <c r="OD27" s="9">
        <v>5895</v>
      </c>
      <c r="OE27" s="9">
        <v>0</v>
      </c>
      <c r="OF27" s="9">
        <v>133565</v>
      </c>
      <c r="OG27" s="9">
        <v>167173</v>
      </c>
      <c r="OH27" s="9">
        <v>49001</v>
      </c>
      <c r="OI27" s="9">
        <v>0</v>
      </c>
      <c r="OJ27" s="9">
        <v>18114</v>
      </c>
      <c r="OK27" s="9">
        <v>0</v>
      </c>
      <c r="OL27" s="9">
        <v>34680</v>
      </c>
      <c r="OM27" s="9">
        <v>0</v>
      </c>
      <c r="ON27" s="9">
        <v>6346</v>
      </c>
      <c r="OO27" s="9">
        <v>0</v>
      </c>
      <c r="OP27" s="9">
        <v>0</v>
      </c>
      <c r="OQ27" s="9">
        <v>0</v>
      </c>
      <c r="OR27" s="9">
        <v>5589</v>
      </c>
      <c r="OS27" s="9">
        <v>38372</v>
      </c>
      <c r="OT27" s="9">
        <v>9960</v>
      </c>
      <c r="OU27" s="9">
        <v>1975</v>
      </c>
      <c r="OV27" s="9">
        <v>0</v>
      </c>
      <c r="OW27" s="9">
        <v>14108</v>
      </c>
      <c r="OX27" s="9">
        <v>0</v>
      </c>
    </row>
    <row r="28" spans="1:414" s="9" customFormat="1">
      <c r="A28" s="6" t="s">
        <v>35</v>
      </c>
      <c r="B28" s="11"/>
      <c r="C28" s="12" t="s">
        <v>36</v>
      </c>
    </row>
    <row r="29" spans="1:414" s="9" customFormat="1">
      <c r="A29" s="6" t="s">
        <v>37</v>
      </c>
      <c r="B29" s="11"/>
      <c r="C29" s="12" t="s">
        <v>38</v>
      </c>
      <c r="D29" s="9">
        <v>0</v>
      </c>
      <c r="E29" s="9">
        <v>0</v>
      </c>
      <c r="F29" s="9">
        <v>0</v>
      </c>
      <c r="G29" s="9">
        <v>0</v>
      </c>
      <c r="H29" s="9">
        <v>663</v>
      </c>
      <c r="I29" s="9">
        <v>861</v>
      </c>
      <c r="J29" s="9">
        <v>16298</v>
      </c>
      <c r="K29" s="9">
        <v>0</v>
      </c>
      <c r="L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818</v>
      </c>
      <c r="S29" s="9">
        <v>0</v>
      </c>
      <c r="T29" s="9">
        <v>0</v>
      </c>
      <c r="U29" s="9">
        <v>0</v>
      </c>
      <c r="V29" s="9">
        <v>0</v>
      </c>
      <c r="W29" s="9">
        <v>15228</v>
      </c>
      <c r="X29" s="9">
        <v>0</v>
      </c>
      <c r="Y29" s="9">
        <v>6255</v>
      </c>
      <c r="Z29" s="9">
        <v>0</v>
      </c>
      <c r="AA29" s="9">
        <v>2587</v>
      </c>
      <c r="AB29" s="9">
        <v>2260</v>
      </c>
      <c r="AC29" s="9">
        <v>2650</v>
      </c>
      <c r="AD29" s="9">
        <v>8310</v>
      </c>
      <c r="AE29" s="9">
        <v>560</v>
      </c>
      <c r="AF29" s="9">
        <v>1879</v>
      </c>
      <c r="AG29" s="9">
        <v>70</v>
      </c>
      <c r="AH29" s="9">
        <v>980</v>
      </c>
      <c r="AI29" s="9">
        <v>0</v>
      </c>
      <c r="AJ29" s="9">
        <v>0</v>
      </c>
      <c r="AK29" s="9">
        <v>114254</v>
      </c>
      <c r="AL29" s="9">
        <v>0</v>
      </c>
      <c r="AM29" s="9">
        <v>445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23099</v>
      </c>
      <c r="BG29" s="9">
        <v>3269</v>
      </c>
      <c r="BH29" s="9">
        <v>358026</v>
      </c>
      <c r="BI29" s="9">
        <v>0</v>
      </c>
      <c r="BJ29" s="9">
        <v>0</v>
      </c>
      <c r="BK29" s="9">
        <v>0</v>
      </c>
      <c r="BL29" s="9">
        <v>6483</v>
      </c>
      <c r="BM29" s="9">
        <v>5896</v>
      </c>
      <c r="BN29" s="9">
        <v>6479</v>
      </c>
      <c r="BO29" s="9">
        <v>7269</v>
      </c>
      <c r="BP29" s="9">
        <v>4905</v>
      </c>
      <c r="BQ29" s="9">
        <v>8243</v>
      </c>
      <c r="BR29" s="9">
        <v>0</v>
      </c>
      <c r="BS29" s="9">
        <v>0</v>
      </c>
      <c r="BT29" s="9">
        <v>900</v>
      </c>
      <c r="BU29" s="9">
        <v>0</v>
      </c>
      <c r="BV29" s="9">
        <v>27677</v>
      </c>
      <c r="BW29" s="9">
        <v>25072</v>
      </c>
      <c r="BX29" s="9">
        <v>29667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10453</v>
      </c>
      <c r="CR29" s="9">
        <v>0</v>
      </c>
      <c r="CS29" s="9">
        <v>840</v>
      </c>
      <c r="CT29" s="9">
        <v>0</v>
      </c>
      <c r="CU29" s="9">
        <v>0</v>
      </c>
      <c r="CV29" s="9">
        <v>1495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5418</v>
      </c>
      <c r="DE29" s="9">
        <v>0</v>
      </c>
      <c r="DF29" s="9">
        <v>0</v>
      </c>
      <c r="DG29" s="9">
        <v>0</v>
      </c>
      <c r="DH29" s="9">
        <v>10512</v>
      </c>
      <c r="DI29" s="9">
        <v>0</v>
      </c>
      <c r="DJ29" s="9">
        <v>7324</v>
      </c>
      <c r="DK29" s="9">
        <v>0</v>
      </c>
      <c r="DL29" s="9">
        <v>60192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430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259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9">
        <v>330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55718</v>
      </c>
      <c r="ET29" s="9">
        <v>681</v>
      </c>
      <c r="EU29" s="9">
        <v>0</v>
      </c>
      <c r="EV29" s="9">
        <v>71785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401</v>
      </c>
      <c r="FC29" s="9">
        <v>0</v>
      </c>
      <c r="FD29" s="9">
        <v>0</v>
      </c>
      <c r="FE29" s="9">
        <v>0</v>
      </c>
      <c r="FF29" s="9">
        <v>0</v>
      </c>
      <c r="FG29" s="9">
        <v>0</v>
      </c>
      <c r="FH29" s="9">
        <v>0</v>
      </c>
      <c r="FI29" s="9">
        <v>0</v>
      </c>
      <c r="FJ29" s="9">
        <v>0</v>
      </c>
      <c r="FK29" s="9">
        <v>0</v>
      </c>
      <c r="FL29" s="9">
        <v>0</v>
      </c>
      <c r="FM29" s="9">
        <v>1064</v>
      </c>
      <c r="FN29" s="9">
        <v>0</v>
      </c>
      <c r="FO29" s="9">
        <v>114916</v>
      </c>
      <c r="FP29" s="9">
        <v>0</v>
      </c>
      <c r="FQ29" s="9">
        <v>14835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39230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242</v>
      </c>
      <c r="GP29" s="9">
        <v>8495</v>
      </c>
      <c r="GQ29" s="9">
        <v>0</v>
      </c>
      <c r="GR29" s="9">
        <v>0</v>
      </c>
      <c r="GS29" s="9">
        <v>0</v>
      </c>
      <c r="GT29" s="9">
        <v>0</v>
      </c>
      <c r="GU29" s="9">
        <v>0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3253</v>
      </c>
      <c r="HD29" s="9">
        <v>545</v>
      </c>
      <c r="HE29" s="9">
        <v>0</v>
      </c>
      <c r="HF29" s="9">
        <v>0</v>
      </c>
      <c r="HG29" s="9">
        <v>0</v>
      </c>
      <c r="HH29" s="9">
        <v>2731</v>
      </c>
      <c r="HI29" s="9">
        <v>5051</v>
      </c>
      <c r="HJ29" s="9">
        <v>0</v>
      </c>
      <c r="HK29" s="9">
        <v>0</v>
      </c>
      <c r="HL29" s="9">
        <v>0</v>
      </c>
      <c r="HM29" s="9">
        <v>0</v>
      </c>
      <c r="HN29" s="9">
        <v>0</v>
      </c>
      <c r="HO29" s="9">
        <v>0</v>
      </c>
      <c r="HP29" s="9">
        <v>0</v>
      </c>
      <c r="HQ29" s="9">
        <v>0</v>
      </c>
      <c r="HR29" s="9">
        <v>0</v>
      </c>
      <c r="HS29" s="9">
        <v>0</v>
      </c>
      <c r="HT29" s="9">
        <v>0</v>
      </c>
      <c r="HU29" s="9">
        <v>0</v>
      </c>
      <c r="HV29" s="9">
        <v>0</v>
      </c>
      <c r="HW29" s="9">
        <v>5952</v>
      </c>
      <c r="HX29" s="9">
        <v>0</v>
      </c>
      <c r="HY29" s="9">
        <v>0</v>
      </c>
      <c r="HZ29" s="9">
        <v>0</v>
      </c>
      <c r="IA29" s="9">
        <v>0</v>
      </c>
      <c r="IB29" s="9">
        <v>88977</v>
      </c>
      <c r="IC29" s="9">
        <v>0</v>
      </c>
      <c r="ID29" s="9">
        <v>0</v>
      </c>
      <c r="IE29" s="9">
        <v>1350</v>
      </c>
      <c r="IF29" s="9">
        <v>0</v>
      </c>
      <c r="IG29" s="9">
        <v>8522</v>
      </c>
      <c r="IH29" s="9">
        <v>3610</v>
      </c>
      <c r="II29" s="9">
        <v>1005</v>
      </c>
      <c r="IJ29" s="9">
        <v>2783</v>
      </c>
      <c r="IK29" s="9">
        <v>0</v>
      </c>
      <c r="IL29" s="9">
        <v>7434</v>
      </c>
      <c r="IM29" s="9">
        <v>808</v>
      </c>
      <c r="IN29" s="9">
        <v>1530</v>
      </c>
      <c r="IO29" s="9">
        <v>250</v>
      </c>
      <c r="IP29" s="9">
        <v>4000</v>
      </c>
      <c r="IQ29" s="9">
        <v>108</v>
      </c>
      <c r="IR29" s="9">
        <v>1223</v>
      </c>
      <c r="IS29" s="9">
        <v>0</v>
      </c>
      <c r="IT29" s="9">
        <v>1075</v>
      </c>
      <c r="IU29" s="9">
        <v>0</v>
      </c>
      <c r="IV29" s="9">
        <v>83646</v>
      </c>
      <c r="IW29" s="9">
        <v>0</v>
      </c>
      <c r="IX29" s="9">
        <v>0</v>
      </c>
      <c r="IY29" s="9">
        <v>0</v>
      </c>
      <c r="IZ29" s="9">
        <v>4485</v>
      </c>
      <c r="JA29" s="9">
        <v>235</v>
      </c>
      <c r="JB29" s="9">
        <v>0</v>
      </c>
      <c r="JC29" s="9">
        <v>0</v>
      </c>
      <c r="JD29" s="9">
        <v>0</v>
      </c>
      <c r="JE29" s="9">
        <v>0</v>
      </c>
      <c r="JF29" s="9">
        <v>0</v>
      </c>
      <c r="JG29" s="9">
        <v>0</v>
      </c>
      <c r="JH29" s="9">
        <v>0</v>
      </c>
      <c r="JI29" s="9">
        <v>0</v>
      </c>
      <c r="JJ29" s="9">
        <v>0</v>
      </c>
      <c r="JK29" s="9">
        <v>0</v>
      </c>
      <c r="JL29" s="9">
        <v>0</v>
      </c>
      <c r="JM29" s="9">
        <v>0</v>
      </c>
      <c r="JN29" s="9">
        <v>0</v>
      </c>
      <c r="JO29" s="9">
        <v>0</v>
      </c>
      <c r="JP29" s="9">
        <v>0</v>
      </c>
      <c r="JQ29" s="9">
        <v>0</v>
      </c>
      <c r="JR29" s="9">
        <v>0</v>
      </c>
      <c r="JS29" s="9">
        <v>625</v>
      </c>
      <c r="JT29" s="9">
        <v>1416</v>
      </c>
      <c r="JU29" s="9">
        <v>0</v>
      </c>
      <c r="JV29" s="9">
        <v>0</v>
      </c>
      <c r="JW29" s="9">
        <v>40</v>
      </c>
      <c r="JX29" s="9">
        <v>0</v>
      </c>
      <c r="JY29" s="9">
        <v>0</v>
      </c>
      <c r="JZ29" s="9">
        <v>0</v>
      </c>
      <c r="KA29" s="9">
        <v>4977</v>
      </c>
      <c r="KB29" s="9">
        <v>0</v>
      </c>
      <c r="KC29" s="9">
        <v>0</v>
      </c>
      <c r="KD29" s="9">
        <v>0</v>
      </c>
      <c r="KE29" s="9">
        <v>21200</v>
      </c>
      <c r="KF29" s="9">
        <v>0</v>
      </c>
      <c r="KG29" s="9">
        <v>0</v>
      </c>
      <c r="KH29" s="9">
        <v>0</v>
      </c>
      <c r="KI29" s="9">
        <v>0</v>
      </c>
      <c r="KJ29" s="9">
        <v>0</v>
      </c>
      <c r="KK29" s="9">
        <v>0</v>
      </c>
      <c r="KL29" s="9">
        <v>0</v>
      </c>
      <c r="KM29" s="9">
        <v>0</v>
      </c>
      <c r="KN29" s="9">
        <v>0</v>
      </c>
      <c r="KO29" s="9">
        <v>138</v>
      </c>
      <c r="KP29" s="9">
        <v>0</v>
      </c>
      <c r="KQ29" s="9">
        <v>0</v>
      </c>
      <c r="KR29" s="9">
        <v>410</v>
      </c>
      <c r="KS29" s="9">
        <v>0</v>
      </c>
      <c r="KT29" s="9">
        <v>0</v>
      </c>
      <c r="KU29" s="9">
        <v>0</v>
      </c>
      <c r="KV29" s="9">
        <v>0</v>
      </c>
      <c r="KW29" s="9">
        <v>0</v>
      </c>
      <c r="KX29" s="9">
        <v>0</v>
      </c>
      <c r="KY29" s="9">
        <v>0</v>
      </c>
      <c r="KZ29" s="9">
        <v>0</v>
      </c>
      <c r="LA29" s="9">
        <v>0</v>
      </c>
      <c r="LB29" s="9">
        <v>0</v>
      </c>
      <c r="LC29" s="9">
        <v>57630</v>
      </c>
      <c r="LD29" s="9">
        <v>0</v>
      </c>
      <c r="LE29" s="9">
        <v>0</v>
      </c>
      <c r="LF29" s="9">
        <v>16224</v>
      </c>
      <c r="LG29" s="9">
        <v>1704</v>
      </c>
      <c r="LH29" s="9">
        <v>0</v>
      </c>
      <c r="LI29" s="9">
        <v>0</v>
      </c>
      <c r="LJ29" s="9">
        <v>0</v>
      </c>
      <c r="LK29" s="9">
        <v>0</v>
      </c>
      <c r="LL29" s="9">
        <v>0</v>
      </c>
      <c r="LM29" s="9">
        <v>0</v>
      </c>
      <c r="LN29" s="9">
        <v>0</v>
      </c>
      <c r="LO29" s="9">
        <v>0</v>
      </c>
      <c r="LP29" s="9">
        <v>0</v>
      </c>
      <c r="LQ29" s="9">
        <v>0</v>
      </c>
      <c r="LR29" s="9">
        <v>0</v>
      </c>
      <c r="LS29" s="9">
        <v>341</v>
      </c>
      <c r="LT29" s="9">
        <v>0</v>
      </c>
      <c r="LU29" s="9">
        <v>557</v>
      </c>
      <c r="LV29" s="9">
        <v>1263</v>
      </c>
      <c r="LW29" s="9">
        <v>1943</v>
      </c>
      <c r="LX29" s="9">
        <v>0</v>
      </c>
      <c r="LY29" s="9">
        <v>0</v>
      </c>
      <c r="LZ29" s="9">
        <v>0</v>
      </c>
      <c r="MA29" s="9">
        <v>0</v>
      </c>
      <c r="MB29" s="9">
        <v>0</v>
      </c>
      <c r="MC29" s="9">
        <v>0</v>
      </c>
      <c r="MD29" s="9">
        <v>0</v>
      </c>
      <c r="ME29" s="9">
        <v>6337</v>
      </c>
      <c r="MF29" s="9">
        <v>23617</v>
      </c>
      <c r="MG29" s="9">
        <v>21240</v>
      </c>
      <c r="MH29" s="9">
        <v>0</v>
      </c>
      <c r="MI29" s="9">
        <v>225</v>
      </c>
      <c r="MJ29" s="9">
        <v>0</v>
      </c>
      <c r="MK29" s="9">
        <v>636</v>
      </c>
      <c r="ML29" s="9">
        <v>446311</v>
      </c>
      <c r="MM29" s="9">
        <v>0</v>
      </c>
      <c r="MN29" s="9">
        <v>0</v>
      </c>
      <c r="MO29" s="9">
        <v>0</v>
      </c>
      <c r="MP29" s="9">
        <v>0</v>
      </c>
      <c r="MQ29" s="9">
        <v>0</v>
      </c>
      <c r="MR29" s="9">
        <v>0</v>
      </c>
      <c r="MS29" s="9">
        <v>439</v>
      </c>
      <c r="MT29" s="9">
        <v>0</v>
      </c>
      <c r="MU29" s="9">
        <v>0</v>
      </c>
      <c r="MV29" s="9">
        <v>0</v>
      </c>
      <c r="MW29" s="9">
        <v>0</v>
      </c>
      <c r="MX29" s="9">
        <v>0</v>
      </c>
      <c r="MY29" s="9">
        <v>0</v>
      </c>
      <c r="MZ29" s="9">
        <v>0</v>
      </c>
      <c r="NA29" s="9">
        <v>0</v>
      </c>
      <c r="NB29" s="9">
        <v>997</v>
      </c>
      <c r="NC29" s="9">
        <v>15633</v>
      </c>
      <c r="ND29" s="9">
        <v>0</v>
      </c>
      <c r="NE29" s="9">
        <v>0</v>
      </c>
      <c r="NF29" s="9">
        <v>450</v>
      </c>
      <c r="NG29" s="9">
        <v>0</v>
      </c>
      <c r="NH29" s="9">
        <v>0</v>
      </c>
      <c r="NI29" s="9">
        <v>8300</v>
      </c>
      <c r="NJ29" s="9">
        <v>0</v>
      </c>
      <c r="NK29" s="9">
        <v>0</v>
      </c>
      <c r="NL29" s="9">
        <v>0</v>
      </c>
      <c r="NM29" s="9">
        <v>0</v>
      </c>
      <c r="NN29" s="9">
        <v>0</v>
      </c>
      <c r="NO29" s="9">
        <v>0</v>
      </c>
      <c r="NP29" s="9">
        <v>0</v>
      </c>
      <c r="NQ29" s="9">
        <v>0</v>
      </c>
      <c r="NR29" s="9">
        <v>0</v>
      </c>
      <c r="NS29" s="9">
        <v>0</v>
      </c>
      <c r="NT29" s="9">
        <v>30738</v>
      </c>
      <c r="NU29" s="9">
        <v>0</v>
      </c>
      <c r="NV29" s="9">
        <v>0</v>
      </c>
      <c r="NW29" s="9">
        <v>0</v>
      </c>
      <c r="NX29" s="9">
        <v>0</v>
      </c>
      <c r="NY29" s="9">
        <v>0</v>
      </c>
      <c r="NZ29" s="9">
        <v>0</v>
      </c>
      <c r="OA29" s="9">
        <v>0</v>
      </c>
      <c r="OB29" s="9">
        <v>529</v>
      </c>
      <c r="OC29" s="9">
        <v>0</v>
      </c>
      <c r="OD29" s="9">
        <v>0</v>
      </c>
      <c r="OE29" s="9">
        <v>0</v>
      </c>
      <c r="OF29" s="9">
        <v>234</v>
      </c>
      <c r="OG29" s="9">
        <v>23368</v>
      </c>
      <c r="OH29" s="9">
        <v>0</v>
      </c>
      <c r="OI29" s="9">
        <v>0</v>
      </c>
      <c r="OJ29" s="9">
        <v>0</v>
      </c>
      <c r="OK29" s="9">
        <v>183468</v>
      </c>
      <c r="OL29" s="9">
        <v>0</v>
      </c>
      <c r="OM29" s="9">
        <v>0</v>
      </c>
      <c r="ON29" s="9">
        <v>0</v>
      </c>
      <c r="OO29" s="9">
        <v>0</v>
      </c>
      <c r="OP29" s="9">
        <v>0</v>
      </c>
      <c r="OQ29" s="9">
        <v>0</v>
      </c>
      <c r="OR29" s="9">
        <v>0</v>
      </c>
      <c r="OS29" s="9">
        <v>0</v>
      </c>
      <c r="OT29" s="9">
        <v>0</v>
      </c>
      <c r="OU29" s="9">
        <v>0</v>
      </c>
      <c r="OV29" s="9">
        <v>0</v>
      </c>
      <c r="OW29" s="9">
        <v>401</v>
      </c>
      <c r="OX29" s="9">
        <v>0</v>
      </c>
    </row>
    <row r="30" spans="1:414" s="9" customFormat="1">
      <c r="A30" s="6" t="s">
        <v>39</v>
      </c>
      <c r="B30" s="11"/>
      <c r="C30" s="12" t="s">
        <v>40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43958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20400</v>
      </c>
      <c r="BZ30" s="9">
        <v>20400</v>
      </c>
      <c r="CA30" s="9">
        <v>20400</v>
      </c>
      <c r="CB30" s="9">
        <v>20400</v>
      </c>
      <c r="CC30" s="9">
        <v>20400</v>
      </c>
      <c r="CD30" s="9">
        <v>20400</v>
      </c>
      <c r="CE30" s="9">
        <v>20400</v>
      </c>
      <c r="CF30" s="9">
        <v>20400</v>
      </c>
      <c r="CG30" s="9">
        <v>20400</v>
      </c>
      <c r="CH30" s="9">
        <v>20400</v>
      </c>
      <c r="CI30" s="9">
        <v>20400</v>
      </c>
      <c r="CJ30" s="9">
        <v>20400</v>
      </c>
      <c r="CK30" s="9">
        <v>20400</v>
      </c>
      <c r="CL30" s="9">
        <v>20400</v>
      </c>
      <c r="CM30" s="9">
        <v>20400</v>
      </c>
      <c r="CN30" s="9">
        <v>20400</v>
      </c>
      <c r="CO30" s="9">
        <v>20400</v>
      </c>
      <c r="CP30" s="9">
        <v>7216</v>
      </c>
      <c r="CQ30" s="9">
        <v>0</v>
      </c>
      <c r="CR30" s="9">
        <v>72845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9">
        <v>0</v>
      </c>
      <c r="DV30" s="9">
        <v>0</v>
      </c>
      <c r="DW30" s="9">
        <v>0</v>
      </c>
      <c r="DX30" s="9">
        <v>0</v>
      </c>
      <c r="DY30" s="9">
        <v>0</v>
      </c>
      <c r="DZ30" s="9">
        <v>3820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8133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9">
        <v>26689</v>
      </c>
      <c r="FD30" s="9">
        <v>51809</v>
      </c>
      <c r="FE30" s="9">
        <v>36109</v>
      </c>
      <c r="FF30" s="9">
        <v>107560</v>
      </c>
      <c r="FG30" s="9">
        <v>85026</v>
      </c>
      <c r="FH30" s="9">
        <v>186824</v>
      </c>
      <c r="FI30" s="9">
        <v>139725</v>
      </c>
      <c r="FJ30" s="9">
        <v>109897</v>
      </c>
      <c r="FK30" s="9">
        <v>47099</v>
      </c>
      <c r="FL30" s="9">
        <v>0</v>
      </c>
      <c r="FM30" s="9">
        <v>0</v>
      </c>
      <c r="FN30" s="9">
        <v>0</v>
      </c>
      <c r="FO30" s="9">
        <v>0</v>
      </c>
      <c r="FP30" s="9">
        <v>0</v>
      </c>
      <c r="FQ30" s="9">
        <v>0</v>
      </c>
      <c r="FR30" s="9">
        <v>0</v>
      </c>
      <c r="FS30" s="9">
        <v>0</v>
      </c>
      <c r="FT30" s="9">
        <v>0</v>
      </c>
      <c r="FU30" s="9">
        <v>0</v>
      </c>
      <c r="FV30" s="9">
        <v>0</v>
      </c>
      <c r="FX30" s="9">
        <v>0</v>
      </c>
      <c r="FY30" s="9">
        <v>0</v>
      </c>
      <c r="FZ30" s="9">
        <v>0</v>
      </c>
      <c r="GA30" s="9">
        <v>0</v>
      </c>
      <c r="GB30" s="9">
        <v>26555</v>
      </c>
      <c r="GC30" s="9">
        <v>0</v>
      </c>
      <c r="GD30" s="9">
        <v>0</v>
      </c>
      <c r="GE30" s="9">
        <v>0</v>
      </c>
      <c r="GF30" s="9">
        <v>0</v>
      </c>
      <c r="GG30" s="9">
        <v>0</v>
      </c>
      <c r="GH30" s="9">
        <v>0</v>
      </c>
      <c r="GI30" s="9">
        <v>0</v>
      </c>
      <c r="GJ30" s="9">
        <v>0</v>
      </c>
      <c r="GK30" s="9">
        <v>0</v>
      </c>
      <c r="GL30" s="9">
        <v>0</v>
      </c>
      <c r="GM30" s="9">
        <v>0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>
        <v>0</v>
      </c>
      <c r="HF30" s="9">
        <v>1491</v>
      </c>
      <c r="HG30" s="9">
        <v>7234</v>
      </c>
      <c r="HH30" s="9">
        <v>0</v>
      </c>
      <c r="HI30" s="9">
        <v>0</v>
      </c>
      <c r="HJ30" s="9">
        <v>7533</v>
      </c>
      <c r="HK30" s="9">
        <v>12928</v>
      </c>
      <c r="HL30" s="9">
        <v>2547</v>
      </c>
      <c r="HM30" s="9">
        <v>8215</v>
      </c>
      <c r="HN30" s="9">
        <v>1937</v>
      </c>
      <c r="HO30" s="9">
        <v>0</v>
      </c>
      <c r="HP30" s="9">
        <v>14342</v>
      </c>
      <c r="HQ30" s="9">
        <v>4690</v>
      </c>
      <c r="HR30" s="9">
        <v>7216</v>
      </c>
      <c r="HS30" s="9">
        <v>3284</v>
      </c>
      <c r="HT30" s="9">
        <v>0</v>
      </c>
      <c r="HU30" s="9">
        <v>0</v>
      </c>
      <c r="HV30" s="9">
        <v>0</v>
      </c>
      <c r="HW30" s="9">
        <v>0</v>
      </c>
      <c r="HX30" s="9">
        <v>0</v>
      </c>
      <c r="HY30" s="9">
        <v>0</v>
      </c>
      <c r="HZ30" s="9">
        <v>0</v>
      </c>
      <c r="IA30" s="9">
        <v>0</v>
      </c>
      <c r="IB30" s="9">
        <v>814</v>
      </c>
      <c r="IC30" s="9">
        <v>0</v>
      </c>
      <c r="ID30" s="9">
        <v>0</v>
      </c>
      <c r="IE30" s="9">
        <v>0</v>
      </c>
      <c r="IF30" s="9">
        <v>0</v>
      </c>
      <c r="IG30" s="9">
        <v>0</v>
      </c>
      <c r="IH30" s="9">
        <v>0</v>
      </c>
      <c r="II30" s="9">
        <v>0</v>
      </c>
      <c r="IJ30" s="9">
        <v>0</v>
      </c>
      <c r="IK30" s="9">
        <v>0</v>
      </c>
      <c r="IL30" s="9">
        <v>0</v>
      </c>
      <c r="IM30" s="9">
        <v>0</v>
      </c>
      <c r="IN30" s="9">
        <v>0</v>
      </c>
      <c r="IO30" s="9">
        <v>0</v>
      </c>
      <c r="IP30" s="9">
        <v>0</v>
      </c>
      <c r="IQ30" s="9">
        <v>0</v>
      </c>
      <c r="IR30" s="9">
        <v>0</v>
      </c>
      <c r="IS30" s="9">
        <v>0</v>
      </c>
      <c r="IT30" s="9">
        <v>0</v>
      </c>
      <c r="IU30" s="9">
        <v>0</v>
      </c>
      <c r="IV30" s="9">
        <v>736</v>
      </c>
      <c r="IW30" s="9">
        <v>0</v>
      </c>
      <c r="IX30" s="9">
        <v>0</v>
      </c>
      <c r="IY30" s="9">
        <v>0</v>
      </c>
      <c r="IZ30" s="9">
        <v>0</v>
      </c>
      <c r="JA30" s="9">
        <v>0</v>
      </c>
      <c r="JB30" s="9">
        <v>0</v>
      </c>
      <c r="JC30" s="9">
        <v>0</v>
      </c>
      <c r="JD30" s="9">
        <v>0</v>
      </c>
      <c r="JE30" s="9">
        <v>0</v>
      </c>
      <c r="JF30" s="9">
        <v>0</v>
      </c>
      <c r="JG30" s="9">
        <v>0</v>
      </c>
      <c r="JH30" s="9">
        <v>0</v>
      </c>
      <c r="JI30" s="9">
        <v>0</v>
      </c>
      <c r="JJ30" s="9">
        <v>0</v>
      </c>
      <c r="JK30" s="9">
        <v>0</v>
      </c>
      <c r="JL30" s="9">
        <v>0</v>
      </c>
      <c r="JM30" s="9">
        <v>0</v>
      </c>
      <c r="JN30" s="9">
        <v>0</v>
      </c>
      <c r="JO30" s="9">
        <v>0</v>
      </c>
      <c r="JP30" s="9">
        <v>0</v>
      </c>
      <c r="JQ30" s="9">
        <v>0</v>
      </c>
      <c r="JR30" s="9">
        <v>0</v>
      </c>
      <c r="JS30" s="9">
        <v>0</v>
      </c>
      <c r="JT30" s="9">
        <v>593</v>
      </c>
      <c r="JU30" s="9">
        <v>0</v>
      </c>
      <c r="JV30" s="9">
        <v>0</v>
      </c>
      <c r="JW30" s="9">
        <v>0</v>
      </c>
      <c r="JX30" s="9">
        <v>0</v>
      </c>
      <c r="JY30" s="9">
        <v>0</v>
      </c>
      <c r="JZ30" s="9">
        <v>0</v>
      </c>
      <c r="KA30" s="9">
        <v>0</v>
      </c>
      <c r="KB30" s="9">
        <v>0</v>
      </c>
      <c r="KC30" s="9">
        <v>0</v>
      </c>
      <c r="KD30" s="9">
        <v>21663</v>
      </c>
      <c r="KE30" s="9">
        <v>0</v>
      </c>
      <c r="KF30" s="9">
        <v>0</v>
      </c>
      <c r="KG30" s="9">
        <v>3345</v>
      </c>
      <c r="KH30" s="9">
        <v>0</v>
      </c>
      <c r="KI30" s="9">
        <v>0</v>
      </c>
      <c r="KJ30" s="9">
        <v>0</v>
      </c>
      <c r="KK30" s="9">
        <v>0</v>
      </c>
      <c r="KL30" s="9">
        <v>0</v>
      </c>
      <c r="KM30" s="9">
        <v>0</v>
      </c>
      <c r="KN30" s="9">
        <v>0</v>
      </c>
      <c r="KO30" s="9">
        <v>0</v>
      </c>
      <c r="KP30" s="9">
        <v>0</v>
      </c>
      <c r="KQ30" s="9">
        <v>0</v>
      </c>
      <c r="KR30" s="9">
        <v>0</v>
      </c>
      <c r="KS30" s="9">
        <v>0</v>
      </c>
      <c r="KT30" s="9">
        <v>0</v>
      </c>
      <c r="KU30" s="9">
        <v>0</v>
      </c>
      <c r="KV30" s="9">
        <v>0</v>
      </c>
      <c r="KW30" s="9">
        <v>0</v>
      </c>
      <c r="KX30" s="9">
        <v>0</v>
      </c>
      <c r="KY30" s="9">
        <v>0</v>
      </c>
      <c r="KZ30" s="9">
        <v>0</v>
      </c>
      <c r="LA30" s="9">
        <v>0</v>
      </c>
      <c r="LB30" s="9">
        <v>4000</v>
      </c>
      <c r="LC30" s="9">
        <v>0</v>
      </c>
      <c r="LD30" s="9">
        <v>0</v>
      </c>
      <c r="LE30" s="9">
        <v>0</v>
      </c>
      <c r="LF30" s="9">
        <v>0</v>
      </c>
      <c r="LG30" s="9">
        <v>0</v>
      </c>
      <c r="LH30" s="9">
        <v>0</v>
      </c>
      <c r="LI30" s="9">
        <v>0</v>
      </c>
      <c r="LJ30" s="9">
        <v>0</v>
      </c>
      <c r="LK30" s="9">
        <v>0</v>
      </c>
      <c r="LL30" s="9">
        <v>0</v>
      </c>
      <c r="LM30" s="9">
        <v>4669</v>
      </c>
      <c r="LN30" s="9">
        <v>0</v>
      </c>
      <c r="LO30" s="9">
        <v>0</v>
      </c>
      <c r="LP30" s="9">
        <v>0</v>
      </c>
      <c r="LQ30" s="9">
        <v>0</v>
      </c>
      <c r="LR30" s="9">
        <v>63167</v>
      </c>
      <c r="LS30" s="9">
        <v>0</v>
      </c>
      <c r="LT30" s="9">
        <v>0</v>
      </c>
      <c r="LU30" s="9">
        <v>0</v>
      </c>
      <c r="LV30" s="9">
        <v>0</v>
      </c>
      <c r="LW30" s="9">
        <v>0</v>
      </c>
      <c r="LX30" s="9">
        <v>0</v>
      </c>
      <c r="LY30" s="9">
        <v>0</v>
      </c>
      <c r="LZ30" s="9">
        <v>0</v>
      </c>
      <c r="MA30" s="9">
        <v>0</v>
      </c>
      <c r="MB30" s="9">
        <v>0</v>
      </c>
      <c r="MC30" s="9">
        <v>0</v>
      </c>
      <c r="MD30" s="9">
        <v>0</v>
      </c>
      <c r="ME30" s="9">
        <v>0</v>
      </c>
      <c r="MF30" s="9">
        <v>0</v>
      </c>
      <c r="MG30" s="9">
        <v>0</v>
      </c>
      <c r="MH30" s="9">
        <v>727594</v>
      </c>
      <c r="MI30" s="9">
        <v>0</v>
      </c>
      <c r="MJ30" s="9">
        <v>0</v>
      </c>
      <c r="MK30" s="9">
        <v>47</v>
      </c>
      <c r="ML30" s="9">
        <v>228697</v>
      </c>
      <c r="MM30" s="9">
        <v>0</v>
      </c>
      <c r="MN30" s="9">
        <v>0</v>
      </c>
      <c r="MO30" s="9">
        <v>0</v>
      </c>
      <c r="MP30" s="9">
        <v>0</v>
      </c>
      <c r="MQ30" s="9">
        <v>0</v>
      </c>
      <c r="MR30" s="9">
        <v>10204</v>
      </c>
      <c r="MS30" s="9">
        <v>0</v>
      </c>
      <c r="MT30" s="9">
        <v>0</v>
      </c>
      <c r="MU30" s="9">
        <v>0</v>
      </c>
      <c r="MV30" s="9">
        <v>0</v>
      </c>
      <c r="MW30" s="9">
        <v>0</v>
      </c>
      <c r="MX30" s="9">
        <v>0</v>
      </c>
      <c r="MY30" s="9">
        <v>0</v>
      </c>
      <c r="MZ30" s="9">
        <v>0</v>
      </c>
      <c r="NA30" s="9">
        <v>0</v>
      </c>
      <c r="NB30" s="9">
        <v>0</v>
      </c>
      <c r="NC30" s="9">
        <v>0</v>
      </c>
      <c r="ND30" s="9">
        <v>0</v>
      </c>
      <c r="NE30" s="9">
        <v>0</v>
      </c>
      <c r="NF30" s="9">
        <v>0</v>
      </c>
      <c r="NG30" s="9">
        <v>0</v>
      </c>
      <c r="NH30" s="9">
        <v>0</v>
      </c>
      <c r="NI30" s="9">
        <v>0</v>
      </c>
      <c r="NJ30" s="9">
        <v>0</v>
      </c>
      <c r="NK30" s="9">
        <v>0</v>
      </c>
      <c r="NL30" s="9">
        <v>0</v>
      </c>
      <c r="NM30" s="9">
        <v>0</v>
      </c>
      <c r="NN30" s="9">
        <v>0</v>
      </c>
      <c r="NO30" s="9">
        <v>0</v>
      </c>
      <c r="NP30" s="9">
        <v>0</v>
      </c>
      <c r="NQ30" s="9">
        <v>2500</v>
      </c>
      <c r="NR30" s="9">
        <v>0</v>
      </c>
      <c r="NS30" s="9">
        <v>0</v>
      </c>
      <c r="NT30" s="9">
        <v>0</v>
      </c>
      <c r="NU30" s="9">
        <v>0</v>
      </c>
      <c r="NV30" s="9">
        <v>0</v>
      </c>
      <c r="NW30" s="9">
        <v>0</v>
      </c>
      <c r="NX30" s="9">
        <v>0</v>
      </c>
      <c r="NY30" s="9">
        <v>0</v>
      </c>
      <c r="NZ30" s="9">
        <v>0</v>
      </c>
      <c r="OA30" s="9">
        <v>0</v>
      </c>
      <c r="OB30" s="9">
        <v>1715</v>
      </c>
      <c r="OC30" s="9">
        <v>0</v>
      </c>
      <c r="OD30" s="9">
        <v>0</v>
      </c>
      <c r="OE30" s="9">
        <v>0</v>
      </c>
      <c r="OF30" s="9">
        <v>0</v>
      </c>
      <c r="OG30" s="9">
        <v>0</v>
      </c>
      <c r="OH30" s="9">
        <v>0</v>
      </c>
      <c r="OI30" s="9">
        <v>0</v>
      </c>
      <c r="OJ30" s="9">
        <v>0</v>
      </c>
      <c r="OK30" s="9">
        <v>70094</v>
      </c>
      <c r="OL30" s="9">
        <v>0</v>
      </c>
      <c r="OM30" s="9">
        <v>0</v>
      </c>
      <c r="ON30" s="9">
        <v>0</v>
      </c>
      <c r="OO30" s="9">
        <v>0</v>
      </c>
      <c r="OP30" s="9">
        <v>0</v>
      </c>
      <c r="OQ30" s="9">
        <v>0</v>
      </c>
      <c r="OR30" s="9">
        <v>0</v>
      </c>
      <c r="OS30" s="9">
        <v>19594</v>
      </c>
      <c r="OT30" s="9">
        <v>291</v>
      </c>
      <c r="OU30" s="9">
        <v>0</v>
      </c>
      <c r="OV30" s="9">
        <v>0</v>
      </c>
      <c r="OW30" s="9">
        <v>0</v>
      </c>
      <c r="OX30" s="9">
        <v>0</v>
      </c>
    </row>
    <row r="31" spans="1:414" s="9" customFormat="1">
      <c r="A31" s="6" t="s">
        <v>41</v>
      </c>
      <c r="B31" s="11"/>
      <c r="C31" s="12" t="s">
        <v>42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50079</v>
      </c>
      <c r="N31" s="9">
        <v>0</v>
      </c>
      <c r="O31" s="9">
        <v>0</v>
      </c>
      <c r="P31" s="9">
        <v>0</v>
      </c>
      <c r="Q31" s="9">
        <v>0</v>
      </c>
      <c r="R31" s="9">
        <v>166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33254</v>
      </c>
      <c r="Z31" s="9">
        <v>31404</v>
      </c>
      <c r="AA31" s="9">
        <v>16231</v>
      </c>
      <c r="AB31" s="9">
        <v>45464</v>
      </c>
      <c r="AC31" s="9">
        <v>39474</v>
      </c>
      <c r="AD31" s="9">
        <v>59420</v>
      </c>
      <c r="AE31" s="9">
        <v>67994</v>
      </c>
      <c r="AF31" s="9">
        <v>27653</v>
      </c>
      <c r="AG31" s="9">
        <v>64417</v>
      </c>
      <c r="AH31" s="9">
        <v>47480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32793</v>
      </c>
      <c r="BF31" s="9">
        <v>0</v>
      </c>
      <c r="BG31" s="9">
        <v>36181</v>
      </c>
      <c r="BH31" s="9">
        <v>47860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13455</v>
      </c>
      <c r="CQ31" s="9">
        <v>0</v>
      </c>
      <c r="CR31" s="9">
        <v>0</v>
      </c>
      <c r="CS31" s="9">
        <v>3395</v>
      </c>
      <c r="CT31" s="9">
        <v>0</v>
      </c>
      <c r="CU31" s="9">
        <v>0</v>
      </c>
      <c r="CV31" s="9">
        <v>962</v>
      </c>
      <c r="CW31" s="9">
        <v>0</v>
      </c>
      <c r="CX31" s="9">
        <v>0</v>
      </c>
      <c r="CY31" s="9">
        <v>0</v>
      </c>
      <c r="CZ31" s="9">
        <v>0</v>
      </c>
      <c r="DA31" s="9">
        <v>733</v>
      </c>
      <c r="DB31" s="9">
        <v>16984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66180</v>
      </c>
      <c r="DJ31" s="9">
        <v>0</v>
      </c>
      <c r="DK31" s="9">
        <v>7700</v>
      </c>
      <c r="DL31" s="9">
        <v>10925</v>
      </c>
      <c r="DM31" s="9">
        <v>0</v>
      </c>
      <c r="DN31" s="9">
        <v>38919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9">
        <v>0</v>
      </c>
      <c r="DV31" s="9">
        <v>0</v>
      </c>
      <c r="DW31" s="9">
        <v>0</v>
      </c>
      <c r="DX31" s="9">
        <v>0</v>
      </c>
      <c r="DY31" s="9">
        <v>326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2078</v>
      </c>
      <c r="ES31" s="9">
        <v>18000</v>
      </c>
      <c r="ET31" s="9">
        <v>0</v>
      </c>
      <c r="EU31" s="9">
        <v>0</v>
      </c>
      <c r="EV31" s="9">
        <v>6580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9">
        <v>0</v>
      </c>
      <c r="FD31" s="9">
        <v>0</v>
      </c>
      <c r="FE31" s="9">
        <v>0</v>
      </c>
      <c r="FF31" s="9">
        <v>0</v>
      </c>
      <c r="FG31" s="9">
        <v>0</v>
      </c>
      <c r="FH31" s="9">
        <v>0</v>
      </c>
      <c r="FI31" s="9">
        <v>0</v>
      </c>
      <c r="FJ31" s="9">
        <v>73000</v>
      </c>
      <c r="FK31" s="9">
        <v>0</v>
      </c>
      <c r="FL31" s="9">
        <v>0</v>
      </c>
      <c r="FM31" s="9">
        <v>326</v>
      </c>
      <c r="FN31" s="9">
        <v>0</v>
      </c>
      <c r="FO31" s="9">
        <v>0</v>
      </c>
      <c r="FP31" s="9">
        <v>0</v>
      </c>
      <c r="FQ31" s="9">
        <v>0</v>
      </c>
      <c r="FR31" s="9">
        <v>0</v>
      </c>
      <c r="FS31" s="9">
        <v>0</v>
      </c>
      <c r="FT31" s="9">
        <v>0</v>
      </c>
      <c r="FU31" s="9">
        <v>0</v>
      </c>
      <c r="FV31" s="9">
        <v>0</v>
      </c>
      <c r="FX31" s="9">
        <v>7437</v>
      </c>
      <c r="FY31" s="9">
        <v>0</v>
      </c>
      <c r="FZ31" s="9">
        <v>0</v>
      </c>
      <c r="GA31" s="9">
        <v>32139</v>
      </c>
      <c r="GB31" s="9">
        <v>127258</v>
      </c>
      <c r="GC31" s="9">
        <v>0</v>
      </c>
      <c r="GD31" s="9">
        <v>0</v>
      </c>
      <c r="GE31" s="9">
        <v>0</v>
      </c>
      <c r="GF31" s="9">
        <v>0</v>
      </c>
      <c r="GG31" s="9">
        <v>0</v>
      </c>
      <c r="GH31" s="9">
        <v>0</v>
      </c>
      <c r="GI31" s="9">
        <v>0</v>
      </c>
      <c r="GJ31" s="9">
        <v>0</v>
      </c>
      <c r="GK31" s="9">
        <v>0</v>
      </c>
      <c r="GL31" s="9">
        <v>0</v>
      </c>
      <c r="GM31" s="9">
        <v>0</v>
      </c>
      <c r="GN31" s="9">
        <v>0</v>
      </c>
      <c r="GO31" s="9">
        <v>0</v>
      </c>
      <c r="GP31" s="9">
        <v>0</v>
      </c>
      <c r="GQ31" s="9">
        <v>0</v>
      </c>
      <c r="GR31" s="9">
        <v>0</v>
      </c>
      <c r="GS31" s="9">
        <v>0</v>
      </c>
      <c r="GT31" s="9">
        <v>0</v>
      </c>
      <c r="GU31" s="9">
        <v>0</v>
      </c>
      <c r="GV31" s="9">
        <v>0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9">
        <v>0</v>
      </c>
      <c r="HH31" s="9">
        <v>14847</v>
      </c>
      <c r="HI31" s="9">
        <v>0</v>
      </c>
      <c r="HJ31" s="9">
        <v>0</v>
      </c>
      <c r="HK31" s="9">
        <v>0</v>
      </c>
      <c r="HL31" s="9">
        <v>0</v>
      </c>
      <c r="HM31" s="9">
        <v>0</v>
      </c>
      <c r="HN31" s="9">
        <v>0</v>
      </c>
      <c r="HO31" s="9">
        <v>0</v>
      </c>
      <c r="HP31" s="9">
        <v>0</v>
      </c>
      <c r="HQ31" s="9">
        <v>0</v>
      </c>
      <c r="HR31" s="9">
        <v>0</v>
      </c>
      <c r="HS31" s="9">
        <v>0</v>
      </c>
      <c r="HT31" s="9">
        <v>0</v>
      </c>
      <c r="HU31" s="9">
        <v>0</v>
      </c>
      <c r="HV31" s="9">
        <v>0</v>
      </c>
      <c r="HW31" s="9">
        <v>0</v>
      </c>
      <c r="HX31" s="9">
        <v>0</v>
      </c>
      <c r="HY31" s="9">
        <v>0</v>
      </c>
      <c r="HZ31" s="9">
        <v>0</v>
      </c>
      <c r="IA31" s="9">
        <v>0</v>
      </c>
      <c r="IB31" s="9">
        <v>0</v>
      </c>
      <c r="IC31" s="9">
        <v>4393</v>
      </c>
      <c r="ID31" s="9">
        <v>22000</v>
      </c>
      <c r="IE31" s="9">
        <v>25601</v>
      </c>
      <c r="IF31" s="9">
        <v>20609</v>
      </c>
      <c r="IG31" s="9">
        <v>51806</v>
      </c>
      <c r="IH31" s="9">
        <v>53373</v>
      </c>
      <c r="II31" s="9">
        <v>28509</v>
      </c>
      <c r="IJ31" s="9">
        <v>21607</v>
      </c>
      <c r="IK31" s="9">
        <v>20490</v>
      </c>
      <c r="IL31" s="9">
        <v>30886</v>
      </c>
      <c r="IM31" s="9">
        <v>38666</v>
      </c>
      <c r="IN31" s="9">
        <v>62363</v>
      </c>
      <c r="IO31" s="9">
        <v>2689</v>
      </c>
      <c r="IP31" s="9">
        <v>63813</v>
      </c>
      <c r="IQ31" s="9">
        <v>7200</v>
      </c>
      <c r="IR31" s="9">
        <v>52</v>
      </c>
      <c r="IS31" s="9">
        <v>0</v>
      </c>
      <c r="IT31" s="9">
        <v>0</v>
      </c>
      <c r="IU31" s="9">
        <v>2234</v>
      </c>
      <c r="IV31" s="9">
        <v>0</v>
      </c>
      <c r="IW31" s="9">
        <v>0</v>
      </c>
      <c r="IX31" s="9">
        <v>500</v>
      </c>
      <c r="IY31" s="9">
        <v>0</v>
      </c>
      <c r="IZ31" s="9">
        <v>10000</v>
      </c>
      <c r="JA31" s="9">
        <v>0</v>
      </c>
      <c r="JB31" s="9">
        <v>0</v>
      </c>
      <c r="JC31" s="9">
        <v>0</v>
      </c>
      <c r="JD31" s="9">
        <v>0</v>
      </c>
      <c r="JE31" s="9">
        <v>0</v>
      </c>
      <c r="JF31" s="9">
        <v>0</v>
      </c>
      <c r="JG31" s="9">
        <v>0</v>
      </c>
      <c r="JH31" s="9">
        <v>0</v>
      </c>
      <c r="JI31" s="9">
        <v>0</v>
      </c>
      <c r="JJ31" s="9">
        <v>0</v>
      </c>
      <c r="JK31" s="9">
        <v>0</v>
      </c>
      <c r="JL31" s="9">
        <v>0</v>
      </c>
      <c r="JM31" s="9">
        <v>0</v>
      </c>
      <c r="JN31" s="9">
        <v>0</v>
      </c>
      <c r="JO31" s="9">
        <v>0</v>
      </c>
      <c r="JP31" s="9">
        <v>0</v>
      </c>
      <c r="JQ31" s="9">
        <v>0</v>
      </c>
      <c r="JR31" s="9">
        <v>0</v>
      </c>
      <c r="JS31" s="9">
        <v>0</v>
      </c>
      <c r="JT31" s="9">
        <v>1746</v>
      </c>
      <c r="JU31" s="9">
        <v>0</v>
      </c>
      <c r="JV31" s="9">
        <v>84318</v>
      </c>
      <c r="JW31" s="9">
        <v>0</v>
      </c>
      <c r="JX31" s="9">
        <v>0</v>
      </c>
      <c r="JY31" s="9">
        <v>0</v>
      </c>
      <c r="JZ31" s="9">
        <v>0</v>
      </c>
      <c r="KA31" s="9">
        <v>0</v>
      </c>
      <c r="KB31" s="9">
        <v>0</v>
      </c>
      <c r="KC31" s="9">
        <v>0</v>
      </c>
      <c r="KD31" s="9">
        <v>0</v>
      </c>
      <c r="KE31" s="9">
        <v>0</v>
      </c>
      <c r="KF31" s="9">
        <v>0</v>
      </c>
      <c r="KG31" s="9">
        <v>11710</v>
      </c>
      <c r="KH31" s="9">
        <v>0</v>
      </c>
      <c r="KI31" s="9">
        <v>0</v>
      </c>
      <c r="KJ31" s="9">
        <v>0</v>
      </c>
      <c r="KK31" s="9">
        <v>0</v>
      </c>
      <c r="KL31" s="9">
        <v>0</v>
      </c>
      <c r="KM31" s="9">
        <v>0</v>
      </c>
      <c r="KN31" s="9">
        <v>0</v>
      </c>
      <c r="KO31" s="9">
        <v>0</v>
      </c>
      <c r="KP31" s="9">
        <v>0</v>
      </c>
      <c r="KQ31" s="9">
        <v>0</v>
      </c>
      <c r="KR31" s="9">
        <v>11863</v>
      </c>
      <c r="KS31" s="9">
        <v>0</v>
      </c>
      <c r="KT31" s="9">
        <v>0</v>
      </c>
      <c r="KU31" s="9">
        <v>0</v>
      </c>
      <c r="KV31" s="9">
        <v>0</v>
      </c>
      <c r="KW31" s="9">
        <v>0</v>
      </c>
      <c r="KX31" s="9">
        <v>0</v>
      </c>
      <c r="KY31" s="9">
        <v>0</v>
      </c>
      <c r="KZ31" s="9">
        <v>0</v>
      </c>
      <c r="LA31" s="9">
        <v>0</v>
      </c>
      <c r="LB31" s="9">
        <v>0</v>
      </c>
      <c r="LC31" s="9">
        <v>0</v>
      </c>
      <c r="LD31" s="9">
        <v>0</v>
      </c>
      <c r="LE31" s="9">
        <v>0</v>
      </c>
      <c r="LF31" s="9">
        <v>0</v>
      </c>
      <c r="LG31" s="9">
        <v>102183</v>
      </c>
      <c r="LH31" s="9">
        <v>0</v>
      </c>
      <c r="LI31" s="9">
        <v>0</v>
      </c>
      <c r="LJ31" s="9">
        <v>0</v>
      </c>
      <c r="LK31" s="9">
        <v>0</v>
      </c>
      <c r="LL31" s="9">
        <v>0</v>
      </c>
      <c r="LM31" s="9">
        <v>0</v>
      </c>
      <c r="LN31" s="9">
        <v>5500</v>
      </c>
      <c r="LO31" s="9">
        <v>0</v>
      </c>
      <c r="LP31" s="9">
        <v>12000</v>
      </c>
      <c r="LQ31" s="9">
        <v>34000</v>
      </c>
      <c r="LR31" s="9">
        <v>0</v>
      </c>
      <c r="LS31" s="9">
        <v>145</v>
      </c>
      <c r="LT31" s="9">
        <v>17526</v>
      </c>
      <c r="LU31" s="9">
        <v>15000</v>
      </c>
      <c r="LV31" s="9">
        <v>112</v>
      </c>
      <c r="LW31" s="9">
        <v>8000</v>
      </c>
      <c r="LX31" s="9">
        <v>0</v>
      </c>
      <c r="LY31" s="9">
        <v>0</v>
      </c>
      <c r="LZ31" s="9">
        <v>0</v>
      </c>
      <c r="MA31" s="9">
        <v>0</v>
      </c>
      <c r="MB31" s="9">
        <v>0</v>
      </c>
      <c r="MC31" s="9">
        <v>0</v>
      </c>
      <c r="MD31" s="9">
        <v>0</v>
      </c>
      <c r="ME31" s="9">
        <v>0</v>
      </c>
      <c r="MF31" s="9">
        <v>0</v>
      </c>
      <c r="MG31" s="9">
        <v>0</v>
      </c>
      <c r="MH31" s="9">
        <v>0</v>
      </c>
      <c r="MI31" s="9">
        <v>2673</v>
      </c>
      <c r="MJ31" s="9">
        <v>0</v>
      </c>
      <c r="MK31" s="9">
        <v>35355</v>
      </c>
      <c r="ML31" s="9">
        <v>135034</v>
      </c>
      <c r="MM31" s="9">
        <v>0</v>
      </c>
      <c r="MN31" s="9">
        <v>0</v>
      </c>
      <c r="MO31" s="9">
        <v>0</v>
      </c>
      <c r="MP31" s="9">
        <v>0</v>
      </c>
      <c r="MQ31" s="9">
        <v>0</v>
      </c>
      <c r="MR31" s="9">
        <v>0</v>
      </c>
      <c r="MS31" s="9">
        <v>0</v>
      </c>
      <c r="MT31" s="9">
        <v>0</v>
      </c>
      <c r="MU31" s="9">
        <v>0</v>
      </c>
      <c r="MV31" s="9">
        <v>0</v>
      </c>
      <c r="MW31" s="9">
        <v>0</v>
      </c>
      <c r="MX31" s="9">
        <v>0</v>
      </c>
      <c r="MY31" s="9">
        <v>0</v>
      </c>
      <c r="MZ31" s="9">
        <v>0</v>
      </c>
      <c r="NA31" s="9">
        <v>0</v>
      </c>
      <c r="NB31" s="9">
        <v>0</v>
      </c>
      <c r="NC31" s="9">
        <v>0</v>
      </c>
      <c r="ND31" s="9">
        <v>0</v>
      </c>
      <c r="NE31" s="9">
        <v>0</v>
      </c>
      <c r="NF31" s="9">
        <v>0</v>
      </c>
      <c r="NG31" s="9">
        <v>0</v>
      </c>
      <c r="NH31" s="9">
        <v>0</v>
      </c>
      <c r="NI31" s="9">
        <v>0</v>
      </c>
      <c r="NJ31" s="9">
        <v>0</v>
      </c>
      <c r="NK31" s="9">
        <v>0</v>
      </c>
      <c r="NL31" s="9">
        <v>0</v>
      </c>
      <c r="NM31" s="9">
        <v>0</v>
      </c>
      <c r="NN31" s="9">
        <v>40772</v>
      </c>
      <c r="NO31" s="9">
        <v>21889</v>
      </c>
      <c r="NP31" s="9">
        <v>0</v>
      </c>
      <c r="NQ31" s="9">
        <v>446</v>
      </c>
      <c r="NR31" s="9">
        <v>0</v>
      </c>
      <c r="NS31" s="9">
        <v>0</v>
      </c>
      <c r="NT31" s="9">
        <v>36363</v>
      </c>
      <c r="NU31" s="9">
        <v>0</v>
      </c>
      <c r="NV31" s="9">
        <v>0</v>
      </c>
      <c r="NW31" s="9">
        <v>0</v>
      </c>
      <c r="NX31" s="9">
        <v>0</v>
      </c>
      <c r="NY31" s="9">
        <v>0</v>
      </c>
      <c r="NZ31" s="9">
        <v>0</v>
      </c>
      <c r="OA31" s="9">
        <v>0</v>
      </c>
      <c r="OB31" s="9">
        <v>0</v>
      </c>
      <c r="OC31" s="9">
        <v>0</v>
      </c>
      <c r="OD31" s="9">
        <v>0</v>
      </c>
      <c r="OE31" s="9">
        <v>0</v>
      </c>
      <c r="OF31" s="9">
        <v>0</v>
      </c>
      <c r="OG31" s="9">
        <v>0</v>
      </c>
      <c r="OH31" s="9">
        <v>0</v>
      </c>
      <c r="OI31" s="9">
        <v>0</v>
      </c>
      <c r="OJ31" s="9">
        <v>0</v>
      </c>
      <c r="OK31" s="9">
        <v>0</v>
      </c>
      <c r="OL31" s="9">
        <v>0</v>
      </c>
      <c r="OM31" s="9">
        <v>0</v>
      </c>
      <c r="ON31" s="9">
        <v>0</v>
      </c>
      <c r="OO31" s="9">
        <v>50749</v>
      </c>
      <c r="OP31" s="9">
        <v>0</v>
      </c>
      <c r="OQ31" s="9">
        <v>0</v>
      </c>
      <c r="OR31" s="9">
        <v>0</v>
      </c>
      <c r="OS31" s="9">
        <v>0</v>
      </c>
      <c r="OT31" s="9">
        <v>0</v>
      </c>
      <c r="OU31" s="9">
        <v>11675</v>
      </c>
      <c r="OV31" s="9">
        <v>0</v>
      </c>
      <c r="OW31" s="9">
        <v>0</v>
      </c>
      <c r="OX31" s="9">
        <v>0</v>
      </c>
    </row>
    <row r="32" spans="1:414" s="9" customFormat="1">
      <c r="A32" s="6" t="s">
        <v>43</v>
      </c>
      <c r="B32" s="11"/>
      <c r="C32" s="12" t="s">
        <v>44</v>
      </c>
      <c r="D32" s="9">
        <v>2000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N32" s="9">
        <v>0</v>
      </c>
      <c r="O32" s="9">
        <v>2635</v>
      </c>
      <c r="P32" s="9">
        <v>0</v>
      </c>
      <c r="Q32" s="9">
        <v>0</v>
      </c>
      <c r="R32" s="9">
        <v>30000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112226</v>
      </c>
      <c r="BS32" s="9">
        <v>100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20940</v>
      </c>
      <c r="DB32" s="9">
        <v>0</v>
      </c>
      <c r="DC32" s="9">
        <v>0</v>
      </c>
      <c r="DD32" s="9">
        <v>0</v>
      </c>
      <c r="DE32" s="9">
        <v>0</v>
      </c>
      <c r="DF32" s="9">
        <v>34313</v>
      </c>
      <c r="DG32" s="9">
        <v>0</v>
      </c>
      <c r="DH32" s="9">
        <v>65</v>
      </c>
      <c r="DI32" s="9">
        <v>0</v>
      </c>
      <c r="DJ32" s="9">
        <v>8718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62000</v>
      </c>
      <c r="EG32" s="9">
        <v>63000</v>
      </c>
      <c r="EH32" s="9">
        <v>24000</v>
      </c>
      <c r="EI32" s="9">
        <v>35122</v>
      </c>
      <c r="EJ32" s="9">
        <v>0</v>
      </c>
      <c r="EK32" s="9">
        <v>0</v>
      </c>
      <c r="EL32" s="9">
        <v>26512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4500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9">
        <v>0</v>
      </c>
      <c r="FD32" s="9">
        <v>0</v>
      </c>
      <c r="FE32" s="9">
        <v>0</v>
      </c>
      <c r="FF32" s="9">
        <v>0</v>
      </c>
      <c r="FG32" s="9">
        <v>0</v>
      </c>
      <c r="FH32" s="9">
        <v>0</v>
      </c>
      <c r="FI32" s="9">
        <v>0</v>
      </c>
      <c r="FJ32" s="9">
        <v>0</v>
      </c>
      <c r="FK32" s="9">
        <v>0</v>
      </c>
      <c r="FL32" s="9">
        <v>0</v>
      </c>
      <c r="FM32" s="9">
        <v>20052</v>
      </c>
      <c r="FN32" s="9">
        <v>0</v>
      </c>
      <c r="FO32" s="9">
        <v>0</v>
      </c>
      <c r="FP32" s="9">
        <v>0</v>
      </c>
      <c r="FQ32" s="9">
        <v>0</v>
      </c>
      <c r="FR32" s="9">
        <v>0</v>
      </c>
      <c r="FS32" s="9">
        <v>0</v>
      </c>
      <c r="FT32" s="9">
        <v>0</v>
      </c>
      <c r="FU32" s="9">
        <v>0</v>
      </c>
      <c r="FV32" s="9">
        <v>0</v>
      </c>
      <c r="FX32" s="9">
        <v>4761</v>
      </c>
      <c r="FY32" s="9">
        <v>0</v>
      </c>
      <c r="FZ32" s="9">
        <v>0</v>
      </c>
      <c r="GA32" s="9">
        <v>0</v>
      </c>
      <c r="GB32" s="9">
        <v>0</v>
      </c>
      <c r="GC32" s="9">
        <v>0</v>
      </c>
      <c r="GD32" s="9">
        <v>0</v>
      </c>
      <c r="GE32" s="9">
        <v>0</v>
      </c>
      <c r="GF32" s="9">
        <v>0</v>
      </c>
      <c r="GG32" s="9">
        <v>0</v>
      </c>
      <c r="GH32" s="9">
        <v>0</v>
      </c>
      <c r="GI32" s="9">
        <v>0</v>
      </c>
      <c r="GJ32" s="9">
        <v>0</v>
      </c>
      <c r="GK32" s="9">
        <v>0</v>
      </c>
      <c r="GL32" s="9">
        <v>0</v>
      </c>
      <c r="GM32" s="9">
        <v>0</v>
      </c>
      <c r="GN32" s="9">
        <v>0</v>
      </c>
      <c r="GO32" s="9">
        <v>0</v>
      </c>
      <c r="GP32" s="9">
        <v>12000</v>
      </c>
      <c r="GQ32" s="9">
        <v>0</v>
      </c>
      <c r="GR32" s="9">
        <v>0</v>
      </c>
      <c r="GS32" s="9">
        <v>0</v>
      </c>
      <c r="GT32" s="9">
        <v>0</v>
      </c>
      <c r="GU32" s="9">
        <v>0</v>
      </c>
      <c r="GV32" s="9">
        <v>0</v>
      </c>
      <c r="GW32" s="9">
        <v>0</v>
      </c>
      <c r="GX32" s="9">
        <v>0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0</v>
      </c>
      <c r="HH32" s="9">
        <v>12702</v>
      </c>
      <c r="HI32" s="9">
        <v>0</v>
      </c>
      <c r="HJ32" s="9">
        <v>0</v>
      </c>
      <c r="HK32" s="9">
        <v>0</v>
      </c>
      <c r="HL32" s="9">
        <v>0</v>
      </c>
      <c r="HM32" s="9">
        <v>0</v>
      </c>
      <c r="HN32" s="9">
        <v>0</v>
      </c>
      <c r="HO32" s="9">
        <v>0</v>
      </c>
      <c r="HP32" s="9">
        <v>0</v>
      </c>
      <c r="HQ32" s="9">
        <v>0</v>
      </c>
      <c r="HR32" s="9">
        <v>0</v>
      </c>
      <c r="HS32" s="9">
        <v>0</v>
      </c>
      <c r="HT32" s="9">
        <v>0</v>
      </c>
      <c r="HU32" s="9">
        <v>0</v>
      </c>
      <c r="HV32" s="9">
        <v>0</v>
      </c>
      <c r="HW32" s="9">
        <v>0</v>
      </c>
      <c r="HX32" s="9">
        <v>0</v>
      </c>
      <c r="HY32" s="9">
        <v>0</v>
      </c>
      <c r="HZ32" s="9">
        <v>0</v>
      </c>
      <c r="IA32" s="9">
        <v>0</v>
      </c>
      <c r="IB32" s="9">
        <v>26463</v>
      </c>
      <c r="IC32" s="9">
        <v>0</v>
      </c>
      <c r="ID32" s="9">
        <v>0</v>
      </c>
      <c r="IE32" s="9">
        <v>0</v>
      </c>
      <c r="IF32" s="9">
        <v>0</v>
      </c>
      <c r="IG32" s="9">
        <v>0</v>
      </c>
      <c r="IH32" s="9">
        <v>0</v>
      </c>
      <c r="II32" s="9">
        <v>0</v>
      </c>
      <c r="IJ32" s="9">
        <v>0</v>
      </c>
      <c r="IK32" s="9">
        <v>0</v>
      </c>
      <c r="IL32" s="9">
        <v>0</v>
      </c>
      <c r="IM32" s="9">
        <v>0</v>
      </c>
      <c r="IN32" s="9">
        <v>0</v>
      </c>
      <c r="IO32" s="9">
        <v>0</v>
      </c>
      <c r="IP32" s="9">
        <v>0</v>
      </c>
      <c r="IQ32" s="9">
        <v>0</v>
      </c>
      <c r="IR32" s="9">
        <v>0</v>
      </c>
      <c r="IS32" s="9">
        <v>0</v>
      </c>
      <c r="IT32" s="9">
        <v>0</v>
      </c>
      <c r="IU32" s="9">
        <v>0</v>
      </c>
      <c r="IV32" s="9">
        <v>0</v>
      </c>
      <c r="IW32" s="9">
        <v>0</v>
      </c>
      <c r="IX32" s="9">
        <v>0</v>
      </c>
      <c r="IY32" s="9">
        <v>0</v>
      </c>
      <c r="IZ32" s="9">
        <v>10000</v>
      </c>
      <c r="JA32" s="9">
        <v>0</v>
      </c>
      <c r="JB32" s="9">
        <v>104908</v>
      </c>
      <c r="JC32" s="9">
        <v>91814</v>
      </c>
      <c r="JD32" s="9">
        <v>138768</v>
      </c>
      <c r="JE32" s="9">
        <v>0</v>
      </c>
      <c r="JF32" s="9">
        <v>0</v>
      </c>
      <c r="JG32" s="9">
        <v>110065</v>
      </c>
      <c r="JH32" s="9">
        <v>128851</v>
      </c>
      <c r="JI32" s="9">
        <v>133376</v>
      </c>
      <c r="JJ32" s="9">
        <v>0</v>
      </c>
      <c r="JK32" s="9">
        <v>0</v>
      </c>
      <c r="JL32" s="9">
        <v>0</v>
      </c>
      <c r="JM32" s="9">
        <v>0</v>
      </c>
      <c r="JN32" s="9">
        <v>0</v>
      </c>
      <c r="JO32" s="9">
        <v>0</v>
      </c>
      <c r="JP32" s="9">
        <v>0</v>
      </c>
      <c r="JQ32" s="9">
        <v>0</v>
      </c>
      <c r="JR32" s="9">
        <v>0</v>
      </c>
      <c r="JS32" s="9">
        <v>0</v>
      </c>
      <c r="JT32" s="9">
        <v>1453</v>
      </c>
      <c r="JU32" s="9">
        <v>0</v>
      </c>
      <c r="JV32" s="9">
        <v>0</v>
      </c>
      <c r="JW32" s="9">
        <v>0</v>
      </c>
      <c r="JX32" s="9">
        <v>0</v>
      </c>
      <c r="JY32" s="9">
        <v>0</v>
      </c>
      <c r="JZ32" s="9">
        <v>10000</v>
      </c>
      <c r="KA32" s="9">
        <v>0</v>
      </c>
      <c r="KB32" s="9">
        <v>0</v>
      </c>
      <c r="KC32" s="9">
        <v>0</v>
      </c>
      <c r="KD32" s="9">
        <v>0</v>
      </c>
      <c r="KE32" s="9">
        <v>0</v>
      </c>
      <c r="KF32" s="9">
        <v>0</v>
      </c>
      <c r="KG32" s="9">
        <v>6272</v>
      </c>
      <c r="KH32" s="9">
        <v>0</v>
      </c>
      <c r="KI32" s="9">
        <v>0</v>
      </c>
      <c r="KJ32" s="9">
        <v>0</v>
      </c>
      <c r="KK32" s="9">
        <v>0</v>
      </c>
      <c r="KL32" s="9">
        <v>0</v>
      </c>
      <c r="KM32" s="9">
        <v>33716</v>
      </c>
      <c r="KN32" s="9">
        <v>0</v>
      </c>
      <c r="KO32" s="9">
        <v>0</v>
      </c>
      <c r="KP32" s="9">
        <v>0</v>
      </c>
      <c r="KQ32" s="9">
        <v>0</v>
      </c>
      <c r="KR32" s="9">
        <v>0</v>
      </c>
      <c r="KS32" s="9">
        <v>0</v>
      </c>
      <c r="KT32" s="9">
        <v>0</v>
      </c>
      <c r="KU32" s="9">
        <v>0</v>
      </c>
      <c r="KV32" s="9">
        <v>0</v>
      </c>
      <c r="KW32" s="9">
        <v>0</v>
      </c>
      <c r="KX32" s="9">
        <v>0</v>
      </c>
      <c r="KY32" s="9">
        <v>0</v>
      </c>
      <c r="KZ32" s="9">
        <v>0</v>
      </c>
      <c r="LA32" s="9">
        <v>19681</v>
      </c>
      <c r="LB32" s="9">
        <v>0</v>
      </c>
      <c r="LC32" s="9">
        <v>0</v>
      </c>
      <c r="LD32" s="9">
        <v>0</v>
      </c>
      <c r="LE32" s="9">
        <v>0</v>
      </c>
      <c r="LF32" s="9">
        <v>0</v>
      </c>
      <c r="LG32" s="9">
        <v>0</v>
      </c>
      <c r="LH32" s="9">
        <v>0</v>
      </c>
      <c r="LI32" s="9">
        <v>0</v>
      </c>
      <c r="LJ32" s="9">
        <v>0</v>
      </c>
      <c r="LK32" s="9">
        <v>0</v>
      </c>
      <c r="LL32" s="9">
        <v>0</v>
      </c>
      <c r="LM32" s="9">
        <v>0</v>
      </c>
      <c r="LN32" s="9">
        <v>0</v>
      </c>
      <c r="LO32" s="9">
        <v>0</v>
      </c>
      <c r="LP32" s="9">
        <v>0</v>
      </c>
      <c r="LQ32" s="9">
        <v>50000</v>
      </c>
      <c r="LR32" s="9">
        <v>0</v>
      </c>
      <c r="LS32" s="9">
        <v>0</v>
      </c>
      <c r="LT32" s="9">
        <v>0</v>
      </c>
      <c r="LU32" s="9">
        <v>0</v>
      </c>
      <c r="LV32" s="9">
        <v>5000</v>
      </c>
      <c r="LW32" s="9">
        <v>10000</v>
      </c>
      <c r="LX32" s="9">
        <v>42259</v>
      </c>
      <c r="LY32" s="9">
        <v>0</v>
      </c>
      <c r="LZ32" s="9">
        <v>0</v>
      </c>
      <c r="MA32" s="9">
        <v>0</v>
      </c>
      <c r="MB32" s="9">
        <v>0</v>
      </c>
      <c r="MC32" s="9">
        <v>0</v>
      </c>
      <c r="MD32" s="9">
        <v>0</v>
      </c>
      <c r="ME32" s="9">
        <v>0</v>
      </c>
      <c r="MF32" s="9">
        <v>0</v>
      </c>
      <c r="MG32" s="9">
        <v>0</v>
      </c>
      <c r="MH32" s="9">
        <v>0</v>
      </c>
      <c r="MI32" s="9">
        <v>0</v>
      </c>
      <c r="MJ32" s="9">
        <v>0</v>
      </c>
      <c r="MK32" s="9">
        <v>19332</v>
      </c>
      <c r="ML32" s="9">
        <v>19244</v>
      </c>
      <c r="MM32" s="9">
        <v>0</v>
      </c>
      <c r="MN32" s="9">
        <v>0</v>
      </c>
      <c r="MO32" s="9">
        <v>0</v>
      </c>
      <c r="MP32" s="9">
        <v>0</v>
      </c>
      <c r="MQ32" s="9">
        <v>0</v>
      </c>
      <c r="MR32" s="9">
        <v>0</v>
      </c>
      <c r="MS32" s="9">
        <v>0</v>
      </c>
      <c r="MT32" s="9">
        <v>0</v>
      </c>
      <c r="MU32" s="9">
        <v>0</v>
      </c>
      <c r="MV32" s="9">
        <v>0</v>
      </c>
      <c r="MW32" s="9">
        <v>0</v>
      </c>
      <c r="MX32" s="9">
        <v>0</v>
      </c>
      <c r="MY32" s="9">
        <v>0</v>
      </c>
      <c r="MZ32" s="9">
        <v>8000</v>
      </c>
      <c r="NA32" s="9">
        <v>0</v>
      </c>
      <c r="NB32" s="9">
        <v>0</v>
      </c>
      <c r="NC32" s="9">
        <v>0</v>
      </c>
      <c r="ND32" s="9">
        <v>0</v>
      </c>
      <c r="NE32" s="9">
        <v>0</v>
      </c>
      <c r="NF32" s="9">
        <v>0</v>
      </c>
      <c r="NG32" s="9">
        <v>0</v>
      </c>
      <c r="NH32" s="9">
        <v>0</v>
      </c>
      <c r="NI32" s="9">
        <v>0</v>
      </c>
      <c r="NJ32" s="9">
        <v>47497</v>
      </c>
      <c r="NK32" s="9">
        <v>0</v>
      </c>
      <c r="NL32" s="9">
        <v>0</v>
      </c>
      <c r="NM32" s="9">
        <v>0</v>
      </c>
      <c r="NN32" s="9">
        <v>40933</v>
      </c>
      <c r="NO32" s="9">
        <v>0</v>
      </c>
      <c r="NP32" s="9">
        <v>0</v>
      </c>
      <c r="NQ32" s="9">
        <v>3640</v>
      </c>
      <c r="NR32" s="9">
        <v>0</v>
      </c>
      <c r="NS32" s="9">
        <v>0</v>
      </c>
      <c r="NT32" s="9">
        <v>0</v>
      </c>
      <c r="NU32" s="9">
        <v>0</v>
      </c>
      <c r="NV32" s="9">
        <v>0</v>
      </c>
      <c r="NW32" s="9">
        <v>0</v>
      </c>
      <c r="NX32" s="9">
        <v>0</v>
      </c>
      <c r="NY32" s="9">
        <v>0</v>
      </c>
      <c r="NZ32" s="9">
        <v>0</v>
      </c>
      <c r="OA32" s="9">
        <v>0</v>
      </c>
      <c r="OB32" s="9">
        <v>0</v>
      </c>
      <c r="OC32" s="9">
        <v>0</v>
      </c>
      <c r="OD32" s="9">
        <v>0</v>
      </c>
      <c r="OE32" s="9">
        <v>0</v>
      </c>
      <c r="OF32" s="9">
        <v>556</v>
      </c>
      <c r="OG32" s="9">
        <v>0</v>
      </c>
      <c r="OH32" s="9">
        <v>0</v>
      </c>
      <c r="OI32" s="9">
        <v>0</v>
      </c>
      <c r="OJ32" s="9">
        <v>0</v>
      </c>
      <c r="OK32" s="9">
        <v>0</v>
      </c>
      <c r="OL32" s="9">
        <v>0</v>
      </c>
      <c r="OM32" s="9">
        <v>0</v>
      </c>
      <c r="ON32" s="9">
        <v>0</v>
      </c>
      <c r="OO32" s="9">
        <v>0</v>
      </c>
      <c r="OP32" s="9">
        <v>0</v>
      </c>
      <c r="OQ32" s="9">
        <v>0</v>
      </c>
      <c r="OR32" s="9">
        <v>0</v>
      </c>
      <c r="OS32" s="9">
        <v>0</v>
      </c>
      <c r="OT32" s="9">
        <v>0</v>
      </c>
      <c r="OU32" s="9">
        <v>0</v>
      </c>
      <c r="OV32" s="9">
        <v>0</v>
      </c>
      <c r="OW32" s="9">
        <v>0</v>
      </c>
      <c r="OX32" s="9">
        <v>0</v>
      </c>
    </row>
    <row r="33" spans="1:414" s="9" customFormat="1">
      <c r="A33" s="6" t="s">
        <v>45</v>
      </c>
      <c r="B33" s="11"/>
      <c r="C33" s="12" t="s">
        <v>46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N33" s="9">
        <v>0</v>
      </c>
      <c r="O33" s="9">
        <v>11085</v>
      </c>
      <c r="P33" s="9">
        <v>0</v>
      </c>
      <c r="Q33" s="9">
        <v>0</v>
      </c>
      <c r="R33" s="9">
        <v>92170</v>
      </c>
      <c r="S33" s="9">
        <v>0</v>
      </c>
      <c r="T33" s="9">
        <v>0</v>
      </c>
      <c r="U33" s="9">
        <v>0</v>
      </c>
      <c r="V33" s="9">
        <v>0</v>
      </c>
      <c r="W33" s="9">
        <v>3873</v>
      </c>
      <c r="X33" s="9">
        <v>0</v>
      </c>
      <c r="Y33" s="9">
        <v>33255</v>
      </c>
      <c r="Z33" s="9">
        <v>31404</v>
      </c>
      <c r="AA33" s="9">
        <v>16232</v>
      </c>
      <c r="AB33" s="9">
        <v>45464</v>
      </c>
      <c r="AC33" s="9">
        <v>39475</v>
      </c>
      <c r="AD33" s="9">
        <v>59420</v>
      </c>
      <c r="AE33" s="9">
        <v>67994</v>
      </c>
      <c r="AF33" s="9">
        <v>27652</v>
      </c>
      <c r="AG33" s="9">
        <v>64417</v>
      </c>
      <c r="AH33" s="9">
        <v>47480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51500</v>
      </c>
      <c r="EG33" s="9">
        <v>0</v>
      </c>
      <c r="EH33" s="9">
        <v>0</v>
      </c>
      <c r="EI33" s="9">
        <v>33050</v>
      </c>
      <c r="EJ33" s="9">
        <v>0</v>
      </c>
      <c r="EK33" s="9">
        <v>0</v>
      </c>
      <c r="EL33" s="9"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35000</v>
      </c>
      <c r="ET33" s="9">
        <v>10000</v>
      </c>
      <c r="EU33" s="9">
        <v>5000</v>
      </c>
      <c r="EV33" s="9">
        <v>15000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9">
        <v>0</v>
      </c>
      <c r="FD33" s="9">
        <v>0</v>
      </c>
      <c r="FE33" s="9">
        <v>0</v>
      </c>
      <c r="FF33" s="9">
        <v>55016</v>
      </c>
      <c r="FG33" s="9">
        <v>0</v>
      </c>
      <c r="FH33" s="9">
        <v>0</v>
      </c>
      <c r="FI33" s="9">
        <v>0</v>
      </c>
      <c r="FJ33" s="9">
        <v>0</v>
      </c>
      <c r="FK33" s="9">
        <v>0</v>
      </c>
      <c r="FL33" s="9">
        <v>0</v>
      </c>
      <c r="FM33" s="9">
        <v>49800</v>
      </c>
      <c r="FN33" s="9">
        <v>0</v>
      </c>
      <c r="FO33" s="9">
        <v>0</v>
      </c>
      <c r="FP33" s="9">
        <v>0</v>
      </c>
      <c r="FQ33" s="9">
        <v>0</v>
      </c>
      <c r="FR33" s="9">
        <v>0</v>
      </c>
      <c r="FS33" s="9">
        <v>0</v>
      </c>
      <c r="FT33" s="9">
        <v>0</v>
      </c>
      <c r="FU33" s="9">
        <v>0</v>
      </c>
      <c r="FV33" s="9">
        <v>0</v>
      </c>
      <c r="FX33" s="9">
        <v>18251</v>
      </c>
      <c r="FY33" s="9">
        <v>0</v>
      </c>
      <c r="FZ33" s="9">
        <v>0</v>
      </c>
      <c r="GA33" s="9">
        <v>0</v>
      </c>
      <c r="GB33" s="9">
        <v>17162</v>
      </c>
      <c r="GC33" s="9">
        <v>0</v>
      </c>
      <c r="GD33" s="9">
        <v>0</v>
      </c>
      <c r="GE33" s="9">
        <v>0</v>
      </c>
      <c r="GF33" s="9">
        <v>0</v>
      </c>
      <c r="GG33" s="9">
        <v>0</v>
      </c>
      <c r="GH33" s="9">
        <v>0</v>
      </c>
      <c r="GI33" s="9">
        <v>0</v>
      </c>
      <c r="GJ33" s="9">
        <v>0</v>
      </c>
      <c r="GK33" s="9">
        <v>0</v>
      </c>
      <c r="GL33" s="9">
        <v>0</v>
      </c>
      <c r="GM33" s="9">
        <v>0</v>
      </c>
      <c r="GN33" s="9">
        <v>0</v>
      </c>
      <c r="GO33" s="9">
        <v>0</v>
      </c>
      <c r="GP33" s="9">
        <v>10000</v>
      </c>
      <c r="GQ33" s="9">
        <v>0</v>
      </c>
      <c r="GR33" s="9">
        <v>0</v>
      </c>
      <c r="GS33" s="9">
        <v>0</v>
      </c>
      <c r="GT33" s="9">
        <v>0</v>
      </c>
      <c r="GU33" s="9">
        <v>0</v>
      </c>
      <c r="GV33" s="9">
        <v>0</v>
      </c>
      <c r="GW33" s="9">
        <v>0</v>
      </c>
      <c r="GX33" s="9">
        <v>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0</v>
      </c>
      <c r="HH33" s="9">
        <v>0</v>
      </c>
      <c r="HI33" s="9">
        <v>0</v>
      </c>
      <c r="HJ33" s="9">
        <v>0</v>
      </c>
      <c r="HK33" s="9">
        <v>0</v>
      </c>
      <c r="HL33" s="9">
        <v>0</v>
      </c>
      <c r="HM33" s="9">
        <v>0</v>
      </c>
      <c r="HN33" s="9">
        <v>0</v>
      </c>
      <c r="HO33" s="9">
        <v>0</v>
      </c>
      <c r="HP33" s="9">
        <v>0</v>
      </c>
      <c r="HQ33" s="9">
        <v>0</v>
      </c>
      <c r="HR33" s="9">
        <v>0</v>
      </c>
      <c r="HS33" s="9">
        <v>0</v>
      </c>
      <c r="HT33" s="9">
        <v>0</v>
      </c>
      <c r="HU33" s="9">
        <v>0</v>
      </c>
      <c r="HV33" s="9">
        <v>3468</v>
      </c>
      <c r="HW33" s="9">
        <v>0</v>
      </c>
      <c r="HX33" s="9">
        <v>0</v>
      </c>
      <c r="HY33" s="9">
        <v>0</v>
      </c>
      <c r="HZ33" s="9">
        <v>0</v>
      </c>
      <c r="IA33" s="9">
        <v>0</v>
      </c>
      <c r="IB33" s="9">
        <v>0</v>
      </c>
      <c r="IC33" s="9">
        <v>4392</v>
      </c>
      <c r="ID33" s="9">
        <v>22000</v>
      </c>
      <c r="IE33" s="9">
        <v>25601</v>
      </c>
      <c r="IF33" s="9">
        <v>20609</v>
      </c>
      <c r="IG33" s="9">
        <v>51805</v>
      </c>
      <c r="IH33" s="9">
        <v>53372</v>
      </c>
      <c r="II33" s="9">
        <v>28509</v>
      </c>
      <c r="IJ33" s="9">
        <v>21607</v>
      </c>
      <c r="IK33" s="9">
        <v>20491</v>
      </c>
      <c r="IL33" s="9">
        <v>30886</v>
      </c>
      <c r="IM33" s="9">
        <v>38666</v>
      </c>
      <c r="IN33" s="9">
        <v>62363</v>
      </c>
      <c r="IO33" s="9">
        <v>2689</v>
      </c>
      <c r="IP33" s="9">
        <v>63813</v>
      </c>
      <c r="IQ33" s="9">
        <v>7200</v>
      </c>
      <c r="IR33" s="9">
        <v>5000</v>
      </c>
      <c r="IS33" s="9">
        <v>0</v>
      </c>
      <c r="IT33" s="9">
        <v>0</v>
      </c>
      <c r="IU33" s="9">
        <v>0</v>
      </c>
      <c r="IV33" s="9">
        <v>0</v>
      </c>
      <c r="IW33" s="9">
        <v>0</v>
      </c>
      <c r="IX33" s="9">
        <v>0</v>
      </c>
      <c r="IY33" s="9">
        <v>0</v>
      </c>
      <c r="IZ33" s="9">
        <v>27399</v>
      </c>
      <c r="JA33" s="9">
        <v>0</v>
      </c>
      <c r="JB33" s="9">
        <v>0</v>
      </c>
      <c r="JC33" s="9">
        <v>0</v>
      </c>
      <c r="JD33" s="9">
        <v>0</v>
      </c>
      <c r="JE33" s="9">
        <v>112457</v>
      </c>
      <c r="JF33" s="9">
        <v>124220</v>
      </c>
      <c r="JG33" s="9">
        <v>0</v>
      </c>
      <c r="JH33" s="9">
        <v>0</v>
      </c>
      <c r="JI33" s="9">
        <v>0</v>
      </c>
      <c r="JJ33" s="9">
        <v>0</v>
      </c>
      <c r="JK33" s="9">
        <v>0</v>
      </c>
      <c r="JL33" s="9">
        <v>0</v>
      </c>
      <c r="JM33" s="9">
        <v>0</v>
      </c>
      <c r="JN33" s="9">
        <v>0</v>
      </c>
      <c r="JO33" s="9">
        <v>0</v>
      </c>
      <c r="JP33" s="9">
        <v>0</v>
      </c>
      <c r="JQ33" s="9">
        <v>0</v>
      </c>
      <c r="JR33" s="9">
        <v>14359</v>
      </c>
      <c r="JS33" s="9">
        <v>0</v>
      </c>
      <c r="JT33" s="9">
        <v>1334</v>
      </c>
      <c r="JU33" s="9">
        <v>0</v>
      </c>
      <c r="JV33" s="9">
        <v>0</v>
      </c>
      <c r="JW33" s="9">
        <v>0</v>
      </c>
      <c r="JX33" s="9">
        <v>0</v>
      </c>
      <c r="JY33" s="9">
        <v>0</v>
      </c>
      <c r="JZ33" s="9">
        <v>36347</v>
      </c>
      <c r="KA33" s="9">
        <v>0</v>
      </c>
      <c r="KB33" s="9">
        <v>0</v>
      </c>
      <c r="KC33" s="9">
        <v>0</v>
      </c>
      <c r="KD33" s="9">
        <v>0</v>
      </c>
      <c r="KE33" s="9">
        <v>0</v>
      </c>
      <c r="KF33" s="9">
        <v>0</v>
      </c>
      <c r="KG33" s="9">
        <v>0</v>
      </c>
      <c r="KH33" s="9">
        <v>0</v>
      </c>
      <c r="KI33" s="9">
        <v>0</v>
      </c>
      <c r="KJ33" s="9">
        <v>0</v>
      </c>
      <c r="KK33" s="9">
        <v>0</v>
      </c>
      <c r="KL33" s="9">
        <v>0</v>
      </c>
      <c r="KM33" s="9">
        <v>0</v>
      </c>
      <c r="KN33" s="9">
        <v>0</v>
      </c>
      <c r="KO33" s="9">
        <v>0</v>
      </c>
      <c r="KP33" s="9">
        <v>0</v>
      </c>
      <c r="KQ33" s="9">
        <v>0</v>
      </c>
      <c r="KR33" s="9">
        <v>0</v>
      </c>
      <c r="KS33" s="9">
        <v>0</v>
      </c>
      <c r="KT33" s="9">
        <v>0</v>
      </c>
      <c r="KU33" s="9">
        <v>0</v>
      </c>
      <c r="KV33" s="9">
        <v>0</v>
      </c>
      <c r="KW33" s="9">
        <v>0</v>
      </c>
      <c r="KX33" s="9">
        <v>0</v>
      </c>
      <c r="KY33" s="9">
        <v>0</v>
      </c>
      <c r="KZ33" s="9">
        <v>0</v>
      </c>
      <c r="LA33" s="9">
        <v>27193</v>
      </c>
      <c r="LB33" s="9">
        <v>0</v>
      </c>
      <c r="LC33" s="9">
        <v>0</v>
      </c>
      <c r="LD33" s="9">
        <v>0</v>
      </c>
      <c r="LE33" s="9">
        <v>0</v>
      </c>
      <c r="LF33" s="9">
        <v>0</v>
      </c>
      <c r="LG33" s="9">
        <v>0</v>
      </c>
      <c r="LH33" s="9">
        <v>0</v>
      </c>
      <c r="LI33" s="9">
        <v>0</v>
      </c>
      <c r="LJ33" s="9">
        <v>0</v>
      </c>
      <c r="LK33" s="9">
        <v>0</v>
      </c>
      <c r="LL33" s="9">
        <v>0</v>
      </c>
      <c r="LM33" s="9">
        <v>0</v>
      </c>
      <c r="LN33" s="9">
        <v>5066</v>
      </c>
      <c r="LO33" s="9">
        <v>0</v>
      </c>
      <c r="LP33" s="9">
        <v>0</v>
      </c>
      <c r="LQ33" s="9">
        <v>74300</v>
      </c>
      <c r="LR33" s="9">
        <v>0</v>
      </c>
      <c r="LS33" s="9">
        <v>0</v>
      </c>
      <c r="LT33" s="9">
        <v>0</v>
      </c>
      <c r="LU33" s="9">
        <v>20500</v>
      </c>
      <c r="LV33" s="9">
        <v>19982</v>
      </c>
      <c r="LW33" s="9">
        <v>17544</v>
      </c>
      <c r="LX33" s="9">
        <v>0</v>
      </c>
      <c r="LY33" s="9">
        <v>0</v>
      </c>
      <c r="LZ33" s="9">
        <v>0</v>
      </c>
      <c r="MA33" s="9">
        <v>0</v>
      </c>
      <c r="MB33" s="9">
        <v>0</v>
      </c>
      <c r="MC33" s="9">
        <v>0</v>
      </c>
      <c r="MD33" s="9">
        <v>0</v>
      </c>
      <c r="ME33" s="9">
        <v>0</v>
      </c>
      <c r="MF33" s="9">
        <v>0</v>
      </c>
      <c r="MG33" s="9">
        <v>0</v>
      </c>
      <c r="MH33" s="9">
        <v>0</v>
      </c>
      <c r="MI33" s="9">
        <v>5709</v>
      </c>
      <c r="MJ33" s="9">
        <v>0</v>
      </c>
      <c r="MK33" s="9">
        <v>17838</v>
      </c>
      <c r="ML33" s="9">
        <v>36460</v>
      </c>
      <c r="MM33" s="9">
        <v>0</v>
      </c>
      <c r="MN33" s="9">
        <v>0</v>
      </c>
      <c r="MO33" s="9">
        <v>0</v>
      </c>
      <c r="MP33" s="9">
        <v>0</v>
      </c>
      <c r="MQ33" s="9">
        <v>0</v>
      </c>
      <c r="MR33" s="9">
        <v>0</v>
      </c>
      <c r="MS33" s="9">
        <v>0</v>
      </c>
      <c r="MT33" s="9">
        <v>0</v>
      </c>
      <c r="MU33" s="9">
        <v>0</v>
      </c>
      <c r="MV33" s="9">
        <v>0</v>
      </c>
      <c r="MW33" s="9">
        <v>0</v>
      </c>
      <c r="MX33" s="9">
        <v>11500</v>
      </c>
      <c r="MY33" s="9">
        <v>0</v>
      </c>
      <c r="MZ33" s="9">
        <v>5234</v>
      </c>
      <c r="NA33" s="9">
        <v>0</v>
      </c>
      <c r="NB33" s="9">
        <v>0</v>
      </c>
      <c r="NC33" s="9">
        <v>0</v>
      </c>
      <c r="ND33" s="9">
        <v>0</v>
      </c>
      <c r="NE33" s="9">
        <v>0</v>
      </c>
      <c r="NF33" s="9">
        <v>0</v>
      </c>
      <c r="NG33" s="9">
        <v>0</v>
      </c>
      <c r="NH33" s="9">
        <v>0</v>
      </c>
      <c r="NI33" s="9">
        <v>0</v>
      </c>
      <c r="NJ33" s="9">
        <v>53233</v>
      </c>
      <c r="NK33" s="9">
        <v>0</v>
      </c>
      <c r="NL33" s="9">
        <v>0</v>
      </c>
      <c r="NM33" s="9">
        <v>0</v>
      </c>
      <c r="NN33" s="9">
        <v>15886</v>
      </c>
      <c r="NO33" s="9">
        <v>0</v>
      </c>
      <c r="NP33" s="9">
        <v>0</v>
      </c>
      <c r="NQ33" s="9">
        <v>4802</v>
      </c>
      <c r="NR33" s="9">
        <v>0</v>
      </c>
      <c r="NS33" s="9">
        <v>0</v>
      </c>
      <c r="NT33" s="9">
        <v>0</v>
      </c>
      <c r="NU33" s="9">
        <v>0</v>
      </c>
      <c r="NV33" s="9">
        <v>0</v>
      </c>
      <c r="NW33" s="9">
        <v>0</v>
      </c>
      <c r="NX33" s="9">
        <v>0</v>
      </c>
      <c r="NY33" s="9">
        <v>0</v>
      </c>
      <c r="NZ33" s="9">
        <v>0</v>
      </c>
      <c r="OA33" s="9">
        <v>0</v>
      </c>
      <c r="OB33" s="9">
        <v>0</v>
      </c>
      <c r="OC33" s="9">
        <v>0</v>
      </c>
      <c r="OD33" s="9">
        <v>0</v>
      </c>
      <c r="OE33" s="9">
        <v>0</v>
      </c>
      <c r="OF33" s="9">
        <v>2454</v>
      </c>
      <c r="OG33" s="9">
        <v>0</v>
      </c>
      <c r="OH33" s="9">
        <v>0</v>
      </c>
      <c r="OI33" s="9">
        <v>0</v>
      </c>
      <c r="OJ33" s="9">
        <v>0</v>
      </c>
      <c r="OK33" s="9">
        <v>0</v>
      </c>
      <c r="OL33" s="9">
        <v>0</v>
      </c>
      <c r="OM33" s="9">
        <v>0</v>
      </c>
      <c r="ON33" s="9">
        <v>0</v>
      </c>
      <c r="OO33" s="9">
        <v>0</v>
      </c>
      <c r="OP33" s="9">
        <v>0</v>
      </c>
      <c r="OQ33" s="9">
        <v>0</v>
      </c>
      <c r="OR33" s="9">
        <v>0</v>
      </c>
      <c r="OS33" s="9">
        <v>0</v>
      </c>
      <c r="OT33" s="9">
        <v>0</v>
      </c>
      <c r="OU33" s="9">
        <v>0</v>
      </c>
      <c r="OV33" s="9">
        <v>0</v>
      </c>
      <c r="OW33" s="9">
        <v>0</v>
      </c>
      <c r="OX33" s="9">
        <v>0</v>
      </c>
    </row>
    <row r="34" spans="1:414" s="9" customFormat="1">
      <c r="A34" s="6" t="s">
        <v>47</v>
      </c>
      <c r="B34" s="11"/>
      <c r="C34" s="12" t="s">
        <v>48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9348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9">
        <v>0</v>
      </c>
      <c r="FD34" s="9">
        <v>0</v>
      </c>
      <c r="FE34" s="9">
        <v>0</v>
      </c>
      <c r="FF34" s="9">
        <v>0</v>
      </c>
      <c r="FG34" s="9">
        <v>0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0</v>
      </c>
      <c r="FS34" s="9">
        <v>0</v>
      </c>
      <c r="FT34" s="9">
        <v>0</v>
      </c>
      <c r="FU34" s="9">
        <v>0</v>
      </c>
      <c r="FV34" s="9">
        <v>0</v>
      </c>
      <c r="FX34" s="9">
        <v>0</v>
      </c>
      <c r="FY34" s="9">
        <v>0</v>
      </c>
      <c r="FZ34" s="9">
        <v>0</v>
      </c>
      <c r="GA34" s="9">
        <v>0</v>
      </c>
      <c r="GB34" s="9">
        <v>14650</v>
      </c>
      <c r="GC34" s="9">
        <v>0</v>
      </c>
      <c r="GD34" s="9">
        <v>0</v>
      </c>
      <c r="GE34" s="9">
        <v>0</v>
      </c>
      <c r="GF34" s="9">
        <v>0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9">
        <v>0</v>
      </c>
      <c r="HH34" s="9">
        <v>0</v>
      </c>
      <c r="HI34" s="9">
        <v>0</v>
      </c>
      <c r="HJ34" s="9">
        <v>0</v>
      </c>
      <c r="HK34" s="9">
        <v>0</v>
      </c>
      <c r="HL34" s="9">
        <v>0</v>
      </c>
      <c r="HM34" s="9">
        <v>0</v>
      </c>
      <c r="HN34" s="9">
        <v>0</v>
      </c>
      <c r="HO34" s="9">
        <v>0</v>
      </c>
      <c r="HP34" s="9">
        <v>0</v>
      </c>
      <c r="HQ34" s="9">
        <v>0</v>
      </c>
      <c r="HR34" s="9">
        <v>0</v>
      </c>
      <c r="HS34" s="9">
        <v>0</v>
      </c>
      <c r="HT34" s="9">
        <v>0</v>
      </c>
      <c r="HU34" s="9">
        <v>0</v>
      </c>
      <c r="HV34" s="9">
        <v>0</v>
      </c>
      <c r="HW34" s="9">
        <v>0</v>
      </c>
      <c r="HX34" s="9">
        <v>0</v>
      </c>
      <c r="HY34" s="9">
        <v>0</v>
      </c>
      <c r="HZ34" s="9">
        <v>0</v>
      </c>
      <c r="IA34" s="9">
        <v>0</v>
      </c>
      <c r="IB34" s="9">
        <v>0</v>
      </c>
      <c r="IC34" s="9">
        <v>0</v>
      </c>
      <c r="ID34" s="9">
        <v>0</v>
      </c>
      <c r="IE34" s="9">
        <v>0</v>
      </c>
      <c r="IF34" s="9">
        <v>0</v>
      </c>
      <c r="IG34" s="9">
        <v>0</v>
      </c>
      <c r="IH34" s="9">
        <v>0</v>
      </c>
      <c r="II34" s="9">
        <v>0</v>
      </c>
      <c r="IJ34" s="9">
        <v>0</v>
      </c>
      <c r="IK34" s="9">
        <v>0</v>
      </c>
      <c r="IL34" s="9">
        <v>0</v>
      </c>
      <c r="IM34" s="9">
        <v>0</v>
      </c>
      <c r="IN34" s="9">
        <v>0</v>
      </c>
      <c r="IO34" s="9">
        <v>0</v>
      </c>
      <c r="IP34" s="9">
        <v>0</v>
      </c>
      <c r="IQ34" s="9">
        <v>0</v>
      </c>
      <c r="IR34" s="9">
        <v>8000</v>
      </c>
      <c r="IS34" s="9">
        <v>0</v>
      </c>
      <c r="IT34" s="9">
        <v>0</v>
      </c>
      <c r="IU34" s="9">
        <v>0</v>
      </c>
      <c r="IV34" s="9">
        <v>0</v>
      </c>
      <c r="IW34" s="9">
        <v>0</v>
      </c>
      <c r="IX34" s="9">
        <v>0</v>
      </c>
      <c r="IY34" s="9">
        <v>0</v>
      </c>
      <c r="IZ34" s="9">
        <v>0</v>
      </c>
      <c r="JA34" s="9">
        <v>0</v>
      </c>
      <c r="JB34" s="9">
        <v>0</v>
      </c>
      <c r="JC34" s="9">
        <v>0</v>
      </c>
      <c r="JD34" s="9">
        <v>0</v>
      </c>
      <c r="JE34" s="9">
        <v>0</v>
      </c>
      <c r="JF34" s="9">
        <v>0</v>
      </c>
      <c r="JG34" s="9">
        <v>0</v>
      </c>
      <c r="JH34" s="9">
        <v>0</v>
      </c>
      <c r="JI34" s="9">
        <v>0</v>
      </c>
      <c r="JJ34" s="9">
        <v>0</v>
      </c>
      <c r="JK34" s="9">
        <v>0</v>
      </c>
      <c r="JL34" s="9">
        <v>0</v>
      </c>
      <c r="JM34" s="9">
        <v>0</v>
      </c>
      <c r="JN34" s="9">
        <v>0</v>
      </c>
      <c r="JO34" s="9">
        <v>0</v>
      </c>
      <c r="JP34" s="9">
        <v>0</v>
      </c>
      <c r="JQ34" s="9">
        <v>0</v>
      </c>
      <c r="JR34" s="9">
        <v>0</v>
      </c>
      <c r="JS34" s="9">
        <v>0</v>
      </c>
      <c r="JT34" s="9">
        <v>0</v>
      </c>
      <c r="JU34" s="9">
        <v>0</v>
      </c>
      <c r="JV34" s="9">
        <v>0</v>
      </c>
      <c r="JW34" s="9">
        <v>0</v>
      </c>
      <c r="JX34" s="9">
        <v>0</v>
      </c>
      <c r="JY34" s="9">
        <v>0</v>
      </c>
      <c r="JZ34" s="9">
        <v>0</v>
      </c>
      <c r="KA34" s="9">
        <v>0</v>
      </c>
      <c r="KB34" s="9">
        <v>0</v>
      </c>
      <c r="KC34" s="9">
        <v>0</v>
      </c>
      <c r="KD34" s="9">
        <v>0</v>
      </c>
      <c r="KE34" s="9">
        <v>0</v>
      </c>
      <c r="KF34" s="9">
        <v>0</v>
      </c>
      <c r="KG34" s="9">
        <v>0</v>
      </c>
      <c r="KH34" s="9">
        <v>0</v>
      </c>
      <c r="KI34" s="9">
        <v>0</v>
      </c>
      <c r="KJ34" s="9">
        <v>0</v>
      </c>
      <c r="KK34" s="9">
        <v>0</v>
      </c>
      <c r="KL34" s="9">
        <v>0</v>
      </c>
      <c r="KM34" s="9">
        <v>0</v>
      </c>
      <c r="KN34" s="9">
        <v>0</v>
      </c>
      <c r="KO34" s="9">
        <v>0</v>
      </c>
      <c r="KP34" s="9">
        <v>0</v>
      </c>
      <c r="KQ34" s="9">
        <v>0</v>
      </c>
      <c r="KR34" s="9">
        <v>0</v>
      </c>
      <c r="KS34" s="9">
        <v>0</v>
      </c>
      <c r="KT34" s="9">
        <v>0</v>
      </c>
      <c r="KU34" s="9">
        <v>0</v>
      </c>
      <c r="KV34" s="9">
        <v>0</v>
      </c>
      <c r="KW34" s="9">
        <v>0</v>
      </c>
      <c r="KX34" s="9">
        <v>0</v>
      </c>
      <c r="KY34" s="9">
        <v>0</v>
      </c>
      <c r="KZ34" s="9">
        <v>0</v>
      </c>
      <c r="LA34" s="9">
        <v>0</v>
      </c>
      <c r="LB34" s="9">
        <v>0</v>
      </c>
      <c r="LC34" s="9">
        <v>0</v>
      </c>
      <c r="LD34" s="9">
        <v>0</v>
      </c>
      <c r="LE34" s="9">
        <v>0</v>
      </c>
      <c r="LF34" s="9">
        <v>0</v>
      </c>
      <c r="LG34" s="9">
        <v>0</v>
      </c>
      <c r="LH34" s="9">
        <v>0</v>
      </c>
      <c r="LI34" s="9">
        <v>0</v>
      </c>
      <c r="LJ34" s="9">
        <v>0</v>
      </c>
      <c r="LK34" s="9">
        <v>0</v>
      </c>
      <c r="LL34" s="9">
        <v>0</v>
      </c>
      <c r="LM34" s="9">
        <v>0</v>
      </c>
      <c r="LN34" s="9">
        <v>0</v>
      </c>
      <c r="LO34" s="9">
        <v>0</v>
      </c>
      <c r="LP34" s="9">
        <v>0</v>
      </c>
      <c r="LQ34" s="9">
        <v>0</v>
      </c>
      <c r="LR34" s="9">
        <v>0</v>
      </c>
      <c r="LS34" s="9">
        <v>0</v>
      </c>
      <c r="LT34" s="9">
        <v>0</v>
      </c>
      <c r="LU34" s="9">
        <v>0</v>
      </c>
      <c r="LV34" s="9">
        <v>0</v>
      </c>
      <c r="LW34" s="9">
        <v>0</v>
      </c>
      <c r="LX34" s="9">
        <v>0</v>
      </c>
      <c r="LY34" s="9">
        <v>0</v>
      </c>
      <c r="LZ34" s="9">
        <v>0</v>
      </c>
      <c r="MA34" s="9">
        <v>0</v>
      </c>
      <c r="MB34" s="9">
        <v>0</v>
      </c>
      <c r="MC34" s="9">
        <v>0</v>
      </c>
      <c r="MD34" s="9">
        <v>0</v>
      </c>
      <c r="ME34" s="9">
        <v>0</v>
      </c>
      <c r="MF34" s="9">
        <v>0</v>
      </c>
      <c r="MG34" s="9">
        <v>0</v>
      </c>
      <c r="MH34" s="9">
        <v>0</v>
      </c>
      <c r="MI34" s="9">
        <v>0</v>
      </c>
      <c r="MJ34" s="9">
        <v>0</v>
      </c>
      <c r="MK34" s="9">
        <v>0</v>
      </c>
      <c r="ML34" s="9">
        <v>0</v>
      </c>
      <c r="MM34" s="9">
        <v>0</v>
      </c>
      <c r="MN34" s="9">
        <v>0</v>
      </c>
      <c r="MO34" s="9">
        <v>0</v>
      </c>
      <c r="MP34" s="9">
        <v>0</v>
      </c>
      <c r="MQ34" s="9">
        <v>0</v>
      </c>
      <c r="MR34" s="9">
        <v>0</v>
      </c>
      <c r="MS34" s="9">
        <v>0</v>
      </c>
      <c r="MT34" s="9">
        <v>0</v>
      </c>
      <c r="MU34" s="9">
        <v>0</v>
      </c>
      <c r="MV34" s="9">
        <v>0</v>
      </c>
      <c r="MW34" s="9">
        <v>0</v>
      </c>
      <c r="MX34" s="9">
        <v>0</v>
      </c>
      <c r="MY34" s="9">
        <v>0</v>
      </c>
      <c r="MZ34" s="9">
        <v>0</v>
      </c>
      <c r="NA34" s="9">
        <v>0</v>
      </c>
      <c r="NB34" s="9">
        <v>0</v>
      </c>
      <c r="NC34" s="9">
        <v>0</v>
      </c>
      <c r="ND34" s="9">
        <v>0</v>
      </c>
      <c r="NE34" s="9">
        <v>0</v>
      </c>
      <c r="NF34" s="9">
        <v>0</v>
      </c>
      <c r="NG34" s="9">
        <v>0</v>
      </c>
      <c r="NH34" s="9">
        <v>0</v>
      </c>
      <c r="NI34" s="9">
        <v>0</v>
      </c>
      <c r="NJ34" s="9">
        <v>0</v>
      </c>
      <c r="NK34" s="9">
        <v>0</v>
      </c>
      <c r="NL34" s="9">
        <v>0</v>
      </c>
      <c r="NM34" s="9">
        <v>0</v>
      </c>
      <c r="NN34" s="9">
        <v>0</v>
      </c>
      <c r="NO34" s="9">
        <v>0</v>
      </c>
      <c r="NP34" s="9">
        <v>0</v>
      </c>
      <c r="NQ34" s="9">
        <v>0</v>
      </c>
      <c r="NR34" s="9">
        <v>0</v>
      </c>
      <c r="NS34" s="9">
        <v>0</v>
      </c>
      <c r="NT34" s="9">
        <v>0</v>
      </c>
      <c r="NU34" s="9">
        <v>0</v>
      </c>
      <c r="NV34" s="9">
        <v>0</v>
      </c>
      <c r="NW34" s="9">
        <v>0</v>
      </c>
      <c r="NX34" s="9">
        <v>0</v>
      </c>
      <c r="NY34" s="9">
        <v>0</v>
      </c>
      <c r="NZ34" s="9">
        <v>0</v>
      </c>
      <c r="OA34" s="9">
        <v>0</v>
      </c>
      <c r="OB34" s="9">
        <v>0</v>
      </c>
      <c r="OC34" s="9">
        <v>0</v>
      </c>
      <c r="OD34" s="9">
        <v>0</v>
      </c>
      <c r="OE34" s="9">
        <v>0</v>
      </c>
      <c r="OF34" s="9">
        <v>0</v>
      </c>
      <c r="OG34" s="9">
        <v>0</v>
      </c>
      <c r="OH34" s="9">
        <v>0</v>
      </c>
      <c r="OI34" s="9">
        <v>0</v>
      </c>
      <c r="OJ34" s="9">
        <v>0</v>
      </c>
      <c r="OK34" s="9">
        <v>0</v>
      </c>
      <c r="OL34" s="9">
        <v>0</v>
      </c>
      <c r="OM34" s="9">
        <v>0</v>
      </c>
      <c r="ON34" s="9">
        <v>0</v>
      </c>
      <c r="OO34" s="9">
        <v>0</v>
      </c>
      <c r="OP34" s="9">
        <v>0</v>
      </c>
      <c r="OQ34" s="9">
        <v>0</v>
      </c>
      <c r="OR34" s="9">
        <v>0</v>
      </c>
      <c r="OS34" s="9">
        <v>0</v>
      </c>
      <c r="OT34" s="9">
        <v>0</v>
      </c>
      <c r="OU34" s="9">
        <v>7525</v>
      </c>
      <c r="OV34" s="9">
        <v>0</v>
      </c>
      <c r="OW34" s="9">
        <v>0</v>
      </c>
      <c r="OX34" s="9">
        <v>0</v>
      </c>
    </row>
    <row r="35" spans="1:414" s="9" customFormat="1">
      <c r="A35" s="6" t="s">
        <v>49</v>
      </c>
      <c r="B35" s="11"/>
      <c r="C35" s="12" t="s">
        <v>50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9">
        <v>0</v>
      </c>
      <c r="FD35" s="9">
        <v>0</v>
      </c>
      <c r="FE35" s="9">
        <v>0</v>
      </c>
      <c r="FF35" s="9">
        <v>0</v>
      </c>
      <c r="FG35" s="9">
        <v>0</v>
      </c>
      <c r="FH35" s="9">
        <v>0</v>
      </c>
      <c r="FI35" s="9">
        <v>0</v>
      </c>
      <c r="FJ35" s="9">
        <v>0</v>
      </c>
      <c r="FK35" s="9">
        <v>0</v>
      </c>
      <c r="FL35" s="9">
        <v>0</v>
      </c>
      <c r="FM35" s="9">
        <v>0</v>
      </c>
      <c r="FN35" s="9">
        <v>0</v>
      </c>
      <c r="FO35" s="9">
        <v>0</v>
      </c>
      <c r="FP35" s="9">
        <v>0</v>
      </c>
      <c r="FQ35" s="9">
        <v>0</v>
      </c>
      <c r="FR35" s="9">
        <v>0</v>
      </c>
      <c r="FS35" s="9">
        <v>0</v>
      </c>
      <c r="FT35" s="9">
        <v>0</v>
      </c>
      <c r="FU35" s="9">
        <v>0</v>
      </c>
      <c r="FV35" s="9">
        <v>0</v>
      </c>
      <c r="FX35" s="9">
        <v>0</v>
      </c>
      <c r="FY35" s="9">
        <v>0</v>
      </c>
      <c r="FZ35" s="9">
        <v>0</v>
      </c>
      <c r="GA35" s="9">
        <v>0</v>
      </c>
      <c r="GB35" s="9">
        <v>0</v>
      </c>
      <c r="GC35" s="9">
        <v>0</v>
      </c>
      <c r="GD35" s="9">
        <v>0</v>
      </c>
      <c r="GE35" s="9">
        <v>0</v>
      </c>
      <c r="GF35" s="9">
        <v>0</v>
      </c>
      <c r="GG35" s="9">
        <v>0</v>
      </c>
      <c r="GH35" s="9">
        <v>0</v>
      </c>
      <c r="GI35" s="9">
        <v>0</v>
      </c>
      <c r="GJ35" s="9">
        <v>0</v>
      </c>
      <c r="GK35" s="9">
        <v>0</v>
      </c>
      <c r="GL35" s="9">
        <v>0</v>
      </c>
      <c r="GM35" s="9">
        <v>0</v>
      </c>
      <c r="GN35" s="9">
        <v>0</v>
      </c>
      <c r="GO35" s="9">
        <v>0</v>
      </c>
      <c r="GP35" s="9">
        <v>0</v>
      </c>
      <c r="GQ35" s="9">
        <v>0</v>
      </c>
      <c r="GR35" s="9">
        <v>0</v>
      </c>
      <c r="GS35" s="9">
        <v>0</v>
      </c>
      <c r="GT35" s="9">
        <v>0</v>
      </c>
      <c r="GU35" s="9">
        <v>0</v>
      </c>
      <c r="GV35" s="9">
        <v>0</v>
      </c>
      <c r="GW35" s="9">
        <v>0</v>
      </c>
      <c r="GX35" s="9">
        <v>0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9">
        <v>0</v>
      </c>
      <c r="HH35" s="9">
        <v>0</v>
      </c>
      <c r="HI35" s="9">
        <v>0</v>
      </c>
      <c r="HJ35" s="9">
        <v>0</v>
      </c>
      <c r="HK35" s="9">
        <v>0</v>
      </c>
      <c r="HL35" s="9">
        <v>0</v>
      </c>
      <c r="HM35" s="9">
        <v>0</v>
      </c>
      <c r="HN35" s="9">
        <v>0</v>
      </c>
      <c r="HO35" s="9">
        <v>0</v>
      </c>
      <c r="HP35" s="9">
        <v>0</v>
      </c>
      <c r="HQ35" s="9">
        <v>0</v>
      </c>
      <c r="HR35" s="9">
        <v>0</v>
      </c>
      <c r="HS35" s="9">
        <v>0</v>
      </c>
      <c r="HT35" s="9">
        <v>0</v>
      </c>
      <c r="HU35" s="9">
        <v>0</v>
      </c>
      <c r="HV35" s="9">
        <v>0</v>
      </c>
      <c r="HW35" s="9">
        <v>0</v>
      </c>
      <c r="HX35" s="9">
        <v>0</v>
      </c>
      <c r="HY35" s="9">
        <v>0</v>
      </c>
      <c r="HZ35" s="9">
        <v>0</v>
      </c>
      <c r="IA35" s="9">
        <v>0</v>
      </c>
      <c r="IB35" s="9">
        <v>0</v>
      </c>
      <c r="IC35" s="9">
        <v>0</v>
      </c>
      <c r="ID35" s="9">
        <v>0</v>
      </c>
      <c r="IE35" s="9">
        <v>0</v>
      </c>
      <c r="IF35" s="9">
        <v>0</v>
      </c>
      <c r="IG35" s="9">
        <v>0</v>
      </c>
      <c r="IH35" s="9">
        <v>0</v>
      </c>
      <c r="II35" s="9">
        <v>0</v>
      </c>
      <c r="IJ35" s="9">
        <v>0</v>
      </c>
      <c r="IK35" s="9">
        <v>0</v>
      </c>
      <c r="IL35" s="9">
        <v>0</v>
      </c>
      <c r="IM35" s="9">
        <v>0</v>
      </c>
      <c r="IN35" s="9">
        <v>0</v>
      </c>
      <c r="IO35" s="9">
        <v>0</v>
      </c>
      <c r="IP35" s="9">
        <v>0</v>
      </c>
      <c r="IQ35" s="9">
        <v>0</v>
      </c>
      <c r="IR35" s="9">
        <v>0</v>
      </c>
      <c r="IS35" s="9">
        <v>0</v>
      </c>
      <c r="IT35" s="9">
        <v>0</v>
      </c>
      <c r="IU35" s="9">
        <v>0</v>
      </c>
      <c r="IV35" s="9">
        <v>0</v>
      </c>
      <c r="IW35" s="9">
        <v>0</v>
      </c>
      <c r="IX35" s="9">
        <v>0</v>
      </c>
      <c r="IY35" s="9">
        <v>0</v>
      </c>
      <c r="IZ35" s="9">
        <v>0</v>
      </c>
      <c r="JA35" s="9">
        <v>0</v>
      </c>
      <c r="JB35" s="9">
        <v>0</v>
      </c>
      <c r="JC35" s="9">
        <v>0</v>
      </c>
      <c r="JD35" s="9">
        <v>0</v>
      </c>
      <c r="JE35" s="9">
        <v>0</v>
      </c>
      <c r="JF35" s="9">
        <v>0</v>
      </c>
      <c r="JG35" s="9">
        <v>0</v>
      </c>
      <c r="JH35" s="9">
        <v>0</v>
      </c>
      <c r="JI35" s="9">
        <v>0</v>
      </c>
      <c r="JJ35" s="9">
        <v>0</v>
      </c>
      <c r="JK35" s="9">
        <v>0</v>
      </c>
      <c r="JL35" s="9">
        <v>0</v>
      </c>
      <c r="JM35" s="9">
        <v>0</v>
      </c>
      <c r="JN35" s="9">
        <v>0</v>
      </c>
      <c r="JO35" s="9">
        <v>0</v>
      </c>
      <c r="JP35" s="9">
        <v>0</v>
      </c>
      <c r="JQ35" s="9">
        <v>0</v>
      </c>
      <c r="JR35" s="9">
        <v>0</v>
      </c>
      <c r="JS35" s="9">
        <v>0</v>
      </c>
      <c r="JT35" s="9">
        <v>0</v>
      </c>
      <c r="JU35" s="9">
        <v>0</v>
      </c>
      <c r="JV35" s="9">
        <v>0</v>
      </c>
      <c r="JW35" s="9">
        <v>0</v>
      </c>
      <c r="JX35" s="9">
        <v>0</v>
      </c>
      <c r="JY35" s="9">
        <v>0</v>
      </c>
      <c r="JZ35" s="9">
        <v>0</v>
      </c>
      <c r="KA35" s="9">
        <v>0</v>
      </c>
      <c r="KB35" s="9">
        <v>0</v>
      </c>
      <c r="KC35" s="9">
        <v>0</v>
      </c>
      <c r="KD35" s="9">
        <v>0</v>
      </c>
      <c r="KE35" s="9">
        <v>0</v>
      </c>
      <c r="KF35" s="9">
        <v>0</v>
      </c>
      <c r="KG35" s="9">
        <v>0</v>
      </c>
      <c r="KH35" s="9">
        <v>0</v>
      </c>
      <c r="KI35" s="9">
        <v>0</v>
      </c>
      <c r="KJ35" s="9">
        <v>0</v>
      </c>
      <c r="KK35" s="9">
        <v>0</v>
      </c>
      <c r="KL35" s="9">
        <v>0</v>
      </c>
      <c r="KM35" s="9">
        <v>0</v>
      </c>
      <c r="KN35" s="9">
        <v>0</v>
      </c>
      <c r="KO35" s="9">
        <v>0</v>
      </c>
      <c r="KP35" s="9">
        <v>0</v>
      </c>
      <c r="KQ35" s="9">
        <v>0</v>
      </c>
      <c r="KR35" s="9">
        <v>0</v>
      </c>
      <c r="KS35" s="9">
        <v>0</v>
      </c>
      <c r="KT35" s="9">
        <v>0</v>
      </c>
      <c r="KU35" s="9">
        <v>0</v>
      </c>
      <c r="KV35" s="9">
        <v>0</v>
      </c>
      <c r="KW35" s="9">
        <v>0</v>
      </c>
      <c r="KX35" s="9">
        <v>0</v>
      </c>
      <c r="KY35" s="9">
        <v>0</v>
      </c>
      <c r="KZ35" s="9">
        <v>0</v>
      </c>
      <c r="LA35" s="9">
        <v>0</v>
      </c>
      <c r="LB35" s="9">
        <v>0</v>
      </c>
      <c r="LC35" s="9">
        <v>0</v>
      </c>
      <c r="LD35" s="9">
        <v>0</v>
      </c>
      <c r="LE35" s="9">
        <v>0</v>
      </c>
      <c r="LF35" s="9">
        <v>0</v>
      </c>
      <c r="LG35" s="9">
        <v>0</v>
      </c>
      <c r="LH35" s="9">
        <v>0</v>
      </c>
      <c r="LI35" s="9">
        <v>0</v>
      </c>
      <c r="LJ35" s="9">
        <v>0</v>
      </c>
      <c r="LK35" s="9">
        <v>0</v>
      </c>
      <c r="LL35" s="9">
        <v>0</v>
      </c>
      <c r="LM35" s="9">
        <v>0</v>
      </c>
      <c r="LN35" s="9">
        <v>0</v>
      </c>
      <c r="LO35" s="9">
        <v>0</v>
      </c>
      <c r="LP35" s="9">
        <v>0</v>
      </c>
      <c r="LQ35" s="9">
        <v>0</v>
      </c>
      <c r="LR35" s="9">
        <v>0</v>
      </c>
      <c r="LS35" s="9">
        <v>0</v>
      </c>
      <c r="LT35" s="9">
        <v>0</v>
      </c>
      <c r="LU35" s="9">
        <v>0</v>
      </c>
      <c r="LV35" s="9">
        <v>0</v>
      </c>
      <c r="LW35" s="9">
        <v>0</v>
      </c>
      <c r="LX35" s="9">
        <v>0</v>
      </c>
      <c r="LY35" s="9">
        <v>0</v>
      </c>
      <c r="LZ35" s="9">
        <v>0</v>
      </c>
      <c r="MA35" s="9">
        <v>0</v>
      </c>
      <c r="MB35" s="9">
        <v>0</v>
      </c>
      <c r="MC35" s="9">
        <v>0</v>
      </c>
      <c r="MD35" s="9">
        <v>0</v>
      </c>
      <c r="ME35" s="9">
        <v>0</v>
      </c>
      <c r="MF35" s="9">
        <v>0</v>
      </c>
      <c r="MG35" s="9">
        <v>0</v>
      </c>
      <c r="MH35" s="9">
        <v>0</v>
      </c>
      <c r="MI35" s="9">
        <v>0</v>
      </c>
      <c r="MJ35" s="9">
        <v>0</v>
      </c>
      <c r="MK35" s="9">
        <v>2098</v>
      </c>
      <c r="ML35" s="9">
        <v>0</v>
      </c>
      <c r="MM35" s="9">
        <v>0</v>
      </c>
      <c r="MN35" s="9">
        <v>0</v>
      </c>
      <c r="MO35" s="9">
        <v>0</v>
      </c>
      <c r="MP35" s="9">
        <v>0</v>
      </c>
      <c r="MQ35" s="9">
        <v>0</v>
      </c>
      <c r="MR35" s="9">
        <v>0</v>
      </c>
      <c r="MS35" s="9">
        <v>0</v>
      </c>
      <c r="MT35" s="9">
        <v>0</v>
      </c>
      <c r="MU35" s="9">
        <v>0</v>
      </c>
      <c r="MV35" s="9">
        <v>0</v>
      </c>
      <c r="MW35" s="9">
        <v>0</v>
      </c>
      <c r="MX35" s="9">
        <v>0</v>
      </c>
      <c r="MY35" s="9">
        <v>0</v>
      </c>
      <c r="MZ35" s="9">
        <v>0</v>
      </c>
      <c r="NA35" s="9">
        <v>0</v>
      </c>
      <c r="NB35" s="9">
        <v>0</v>
      </c>
      <c r="NC35" s="9">
        <v>0</v>
      </c>
      <c r="ND35" s="9">
        <v>0</v>
      </c>
      <c r="NE35" s="9">
        <v>0</v>
      </c>
      <c r="NF35" s="9">
        <v>0</v>
      </c>
      <c r="NG35" s="9">
        <v>0</v>
      </c>
      <c r="NH35" s="9">
        <v>0</v>
      </c>
      <c r="NI35" s="9">
        <v>0</v>
      </c>
      <c r="NJ35" s="9">
        <v>0</v>
      </c>
      <c r="NK35" s="9">
        <v>0</v>
      </c>
      <c r="NL35" s="9">
        <v>0</v>
      </c>
      <c r="NM35" s="9">
        <v>0</v>
      </c>
      <c r="NN35" s="9">
        <v>28221</v>
      </c>
      <c r="NO35" s="9">
        <v>0</v>
      </c>
      <c r="NP35" s="9">
        <v>0</v>
      </c>
      <c r="NQ35" s="9">
        <v>0</v>
      </c>
      <c r="NR35" s="9">
        <v>0</v>
      </c>
      <c r="NS35" s="9">
        <v>0</v>
      </c>
      <c r="NT35" s="9">
        <v>0</v>
      </c>
      <c r="NU35" s="9">
        <v>0</v>
      </c>
      <c r="NV35" s="9">
        <v>0</v>
      </c>
      <c r="NW35" s="9">
        <v>0</v>
      </c>
      <c r="NX35" s="9">
        <v>0</v>
      </c>
      <c r="NY35" s="9">
        <v>0</v>
      </c>
      <c r="NZ35" s="9">
        <v>0</v>
      </c>
      <c r="OA35" s="9">
        <v>0</v>
      </c>
      <c r="OB35" s="9">
        <v>0</v>
      </c>
      <c r="OC35" s="9">
        <v>0</v>
      </c>
      <c r="OD35" s="9">
        <v>0</v>
      </c>
      <c r="OE35" s="9">
        <v>0</v>
      </c>
      <c r="OF35" s="9">
        <v>0</v>
      </c>
      <c r="OG35" s="9">
        <v>0</v>
      </c>
      <c r="OH35" s="9">
        <v>0</v>
      </c>
      <c r="OI35" s="9">
        <v>0</v>
      </c>
      <c r="OJ35" s="9">
        <v>0</v>
      </c>
      <c r="OK35" s="9">
        <v>0</v>
      </c>
      <c r="OL35" s="9">
        <v>0</v>
      </c>
      <c r="OM35" s="9">
        <v>0</v>
      </c>
      <c r="ON35" s="9">
        <v>0</v>
      </c>
      <c r="OO35" s="9">
        <v>0</v>
      </c>
      <c r="OP35" s="9">
        <v>0</v>
      </c>
      <c r="OQ35" s="9">
        <v>0</v>
      </c>
      <c r="OR35" s="9">
        <v>0</v>
      </c>
      <c r="OS35" s="9">
        <v>0</v>
      </c>
      <c r="OT35" s="9">
        <v>0</v>
      </c>
      <c r="OU35" s="9">
        <v>0</v>
      </c>
      <c r="OV35" s="9">
        <v>0</v>
      </c>
      <c r="OW35" s="9">
        <v>0</v>
      </c>
      <c r="OX35" s="9">
        <v>0</v>
      </c>
    </row>
    <row r="36" spans="1:414" s="9" customFormat="1">
      <c r="A36" s="6" t="s">
        <v>51</v>
      </c>
      <c r="B36" s="11"/>
      <c r="C36" s="12" t="s">
        <v>52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9">
        <v>0</v>
      </c>
      <c r="FD36" s="9">
        <v>0</v>
      </c>
      <c r="FE36" s="9">
        <v>0</v>
      </c>
      <c r="FF36" s="9">
        <v>0</v>
      </c>
      <c r="FG36" s="9">
        <v>0</v>
      </c>
      <c r="FH36" s="9">
        <v>0</v>
      </c>
      <c r="FI36" s="9">
        <v>0</v>
      </c>
      <c r="FJ36" s="9">
        <v>0</v>
      </c>
      <c r="FK36" s="9">
        <v>0</v>
      </c>
      <c r="FL36" s="9">
        <v>0</v>
      </c>
      <c r="FM36" s="9">
        <v>0</v>
      </c>
      <c r="FN36" s="9">
        <v>0</v>
      </c>
      <c r="FO36" s="9">
        <v>0</v>
      </c>
      <c r="FP36" s="9">
        <v>0</v>
      </c>
      <c r="FQ36" s="9">
        <v>0</v>
      </c>
      <c r="FR36" s="9">
        <v>0</v>
      </c>
      <c r="FS36" s="9">
        <v>0</v>
      </c>
      <c r="FT36" s="9">
        <v>0</v>
      </c>
      <c r="FU36" s="9">
        <v>0</v>
      </c>
      <c r="FV36" s="9">
        <v>0</v>
      </c>
      <c r="FX36" s="9">
        <v>0</v>
      </c>
      <c r="FY36" s="9">
        <v>0</v>
      </c>
      <c r="FZ36" s="9">
        <v>0</v>
      </c>
      <c r="GA36" s="9">
        <v>0</v>
      </c>
      <c r="GB36" s="9">
        <v>0</v>
      </c>
      <c r="GC36" s="9">
        <v>0</v>
      </c>
      <c r="GD36" s="9">
        <v>0</v>
      </c>
      <c r="GE36" s="9">
        <v>0</v>
      </c>
      <c r="GF36" s="9">
        <v>0</v>
      </c>
      <c r="GG36" s="9">
        <v>0</v>
      </c>
      <c r="GH36" s="9">
        <v>0</v>
      </c>
      <c r="GI36" s="9">
        <v>0</v>
      </c>
      <c r="GJ36" s="9">
        <v>0</v>
      </c>
      <c r="GK36" s="9">
        <v>0</v>
      </c>
      <c r="GL36" s="9">
        <v>0</v>
      </c>
      <c r="GM36" s="9">
        <v>0</v>
      </c>
      <c r="GN36" s="9">
        <v>0</v>
      </c>
      <c r="GO36" s="9">
        <v>0</v>
      </c>
      <c r="GP36" s="9">
        <v>0</v>
      </c>
      <c r="GQ36" s="9">
        <v>0</v>
      </c>
      <c r="GR36" s="9">
        <v>0</v>
      </c>
      <c r="GS36" s="9">
        <v>0</v>
      </c>
      <c r="GT36" s="9">
        <v>0</v>
      </c>
      <c r="GU36" s="9">
        <v>0</v>
      </c>
      <c r="GV36" s="9">
        <v>0</v>
      </c>
      <c r="GW36" s="9">
        <v>0</v>
      </c>
      <c r="GX36" s="9">
        <v>0</v>
      </c>
      <c r="GY36" s="9">
        <v>0</v>
      </c>
      <c r="GZ36" s="9">
        <v>0</v>
      </c>
      <c r="HA36" s="9">
        <v>0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9">
        <v>0</v>
      </c>
      <c r="HH36" s="9">
        <v>0</v>
      </c>
      <c r="HI36" s="9">
        <v>0</v>
      </c>
      <c r="HJ36" s="9">
        <v>0</v>
      </c>
      <c r="HK36" s="9">
        <v>0</v>
      </c>
      <c r="HL36" s="9">
        <v>0</v>
      </c>
      <c r="HM36" s="9">
        <v>0</v>
      </c>
      <c r="HN36" s="9">
        <v>0</v>
      </c>
      <c r="HO36" s="9">
        <v>0</v>
      </c>
      <c r="HP36" s="9">
        <v>0</v>
      </c>
      <c r="HQ36" s="9">
        <v>0</v>
      </c>
      <c r="HR36" s="9">
        <v>0</v>
      </c>
      <c r="HS36" s="9">
        <v>0</v>
      </c>
      <c r="HT36" s="9">
        <v>0</v>
      </c>
      <c r="HU36" s="9">
        <v>0</v>
      </c>
      <c r="HV36" s="9">
        <v>0</v>
      </c>
      <c r="HW36" s="9">
        <v>0</v>
      </c>
      <c r="HX36" s="9">
        <v>0</v>
      </c>
      <c r="HY36" s="9">
        <v>0</v>
      </c>
      <c r="HZ36" s="9">
        <v>0</v>
      </c>
      <c r="IA36" s="9">
        <v>0</v>
      </c>
      <c r="IB36" s="9">
        <v>0</v>
      </c>
      <c r="IC36" s="9">
        <v>0</v>
      </c>
      <c r="ID36" s="9">
        <v>0</v>
      </c>
      <c r="IE36" s="9">
        <v>0</v>
      </c>
      <c r="IF36" s="9">
        <v>0</v>
      </c>
      <c r="IG36" s="9">
        <v>0</v>
      </c>
      <c r="IH36" s="9">
        <v>0</v>
      </c>
      <c r="II36" s="9">
        <v>0</v>
      </c>
      <c r="IJ36" s="9">
        <v>0</v>
      </c>
      <c r="IK36" s="9">
        <v>0</v>
      </c>
      <c r="IL36" s="9">
        <v>0</v>
      </c>
      <c r="IM36" s="9">
        <v>0</v>
      </c>
      <c r="IN36" s="9">
        <v>0</v>
      </c>
      <c r="IO36" s="9">
        <v>0</v>
      </c>
      <c r="IP36" s="9">
        <v>0</v>
      </c>
      <c r="IQ36" s="9">
        <v>0</v>
      </c>
      <c r="IR36" s="9">
        <v>0</v>
      </c>
      <c r="IS36" s="9">
        <v>0</v>
      </c>
      <c r="IT36" s="9">
        <v>0</v>
      </c>
      <c r="IU36" s="9">
        <v>0</v>
      </c>
      <c r="IV36" s="9">
        <v>0</v>
      </c>
      <c r="IW36" s="9">
        <v>0</v>
      </c>
      <c r="IX36" s="9">
        <v>0</v>
      </c>
      <c r="IY36" s="9">
        <v>0</v>
      </c>
      <c r="IZ36" s="9">
        <v>0</v>
      </c>
      <c r="JA36" s="9">
        <v>0</v>
      </c>
      <c r="JB36" s="9">
        <v>0</v>
      </c>
      <c r="JC36" s="9">
        <v>0</v>
      </c>
      <c r="JD36" s="9">
        <v>0</v>
      </c>
      <c r="JE36" s="9">
        <v>0</v>
      </c>
      <c r="JF36" s="9">
        <v>0</v>
      </c>
      <c r="JG36" s="9">
        <v>0</v>
      </c>
      <c r="JH36" s="9">
        <v>0</v>
      </c>
      <c r="JI36" s="9">
        <v>0</v>
      </c>
      <c r="JJ36" s="9">
        <v>0</v>
      </c>
      <c r="JK36" s="9">
        <v>0</v>
      </c>
      <c r="JL36" s="9">
        <v>0</v>
      </c>
      <c r="JM36" s="9">
        <v>0</v>
      </c>
      <c r="JN36" s="9">
        <v>0</v>
      </c>
      <c r="JO36" s="9">
        <v>0</v>
      </c>
      <c r="JP36" s="9">
        <v>0</v>
      </c>
      <c r="JQ36" s="9">
        <v>0</v>
      </c>
      <c r="JR36" s="9">
        <v>0</v>
      </c>
      <c r="JS36" s="9">
        <v>0</v>
      </c>
      <c r="JT36" s="9">
        <v>0</v>
      </c>
      <c r="JU36" s="9">
        <v>0</v>
      </c>
      <c r="JV36" s="9">
        <v>0</v>
      </c>
      <c r="JW36" s="9">
        <v>0</v>
      </c>
      <c r="JX36" s="9">
        <v>0</v>
      </c>
      <c r="JY36" s="9">
        <v>0</v>
      </c>
      <c r="JZ36" s="9">
        <v>0</v>
      </c>
      <c r="KA36" s="9">
        <v>0</v>
      </c>
      <c r="KB36" s="9">
        <v>0</v>
      </c>
      <c r="KC36" s="9">
        <v>0</v>
      </c>
      <c r="KD36" s="9">
        <v>0</v>
      </c>
      <c r="KE36" s="9">
        <v>0</v>
      </c>
      <c r="KF36" s="9">
        <v>0</v>
      </c>
      <c r="KG36" s="9">
        <v>0</v>
      </c>
      <c r="KH36" s="9">
        <v>0</v>
      </c>
      <c r="KI36" s="9">
        <v>0</v>
      </c>
      <c r="KJ36" s="9">
        <v>0</v>
      </c>
      <c r="KK36" s="9">
        <v>0</v>
      </c>
      <c r="KL36" s="9">
        <v>0</v>
      </c>
      <c r="KM36" s="9">
        <v>0</v>
      </c>
      <c r="KN36" s="9">
        <v>0</v>
      </c>
      <c r="KO36" s="9">
        <v>0</v>
      </c>
      <c r="KP36" s="9">
        <v>0</v>
      </c>
      <c r="KQ36" s="9">
        <v>0</v>
      </c>
      <c r="KR36" s="9">
        <v>0</v>
      </c>
      <c r="KS36" s="9">
        <v>0</v>
      </c>
      <c r="KT36" s="9">
        <v>0</v>
      </c>
      <c r="KU36" s="9">
        <v>0</v>
      </c>
      <c r="KV36" s="9">
        <v>0</v>
      </c>
      <c r="KW36" s="9">
        <v>0</v>
      </c>
      <c r="KX36" s="9">
        <v>0</v>
      </c>
      <c r="KY36" s="9">
        <v>0</v>
      </c>
      <c r="KZ36" s="9">
        <v>0</v>
      </c>
      <c r="LA36" s="9">
        <v>0</v>
      </c>
      <c r="LB36" s="9">
        <v>0</v>
      </c>
      <c r="LC36" s="9">
        <v>0</v>
      </c>
      <c r="LD36" s="9">
        <v>0</v>
      </c>
      <c r="LE36" s="9">
        <v>0</v>
      </c>
      <c r="LF36" s="9">
        <v>0</v>
      </c>
      <c r="LG36" s="9">
        <v>0</v>
      </c>
      <c r="LH36" s="9">
        <v>0</v>
      </c>
      <c r="LI36" s="9">
        <v>0</v>
      </c>
      <c r="LJ36" s="9">
        <v>0</v>
      </c>
      <c r="LK36" s="9">
        <v>0</v>
      </c>
      <c r="LL36" s="9">
        <v>0</v>
      </c>
      <c r="LM36" s="9">
        <v>0</v>
      </c>
      <c r="LN36" s="9">
        <v>0</v>
      </c>
      <c r="LO36" s="9">
        <v>0</v>
      </c>
      <c r="LP36" s="9">
        <v>0</v>
      </c>
      <c r="LQ36" s="9">
        <v>0</v>
      </c>
      <c r="LR36" s="9">
        <v>0</v>
      </c>
      <c r="LS36" s="9">
        <v>0</v>
      </c>
      <c r="LT36" s="9">
        <v>0</v>
      </c>
      <c r="LU36" s="9">
        <v>0</v>
      </c>
      <c r="LV36" s="9">
        <v>0</v>
      </c>
      <c r="LW36" s="9">
        <v>0</v>
      </c>
      <c r="LX36" s="9">
        <v>0</v>
      </c>
      <c r="LY36" s="9">
        <v>0</v>
      </c>
      <c r="LZ36" s="9">
        <v>0</v>
      </c>
      <c r="MA36" s="9">
        <v>0</v>
      </c>
      <c r="MB36" s="9">
        <v>0</v>
      </c>
      <c r="MC36" s="9">
        <v>0</v>
      </c>
      <c r="MD36" s="9">
        <v>0</v>
      </c>
      <c r="ME36" s="9">
        <v>0</v>
      </c>
      <c r="MF36" s="9">
        <v>0</v>
      </c>
      <c r="MG36" s="9">
        <v>0</v>
      </c>
      <c r="MH36" s="9">
        <v>0</v>
      </c>
      <c r="MI36" s="9">
        <v>0</v>
      </c>
      <c r="MJ36" s="9">
        <v>0</v>
      </c>
      <c r="MK36" s="9">
        <v>0</v>
      </c>
      <c r="ML36" s="9">
        <v>223481</v>
      </c>
      <c r="MM36" s="9">
        <v>0</v>
      </c>
      <c r="MN36" s="9">
        <v>0</v>
      </c>
      <c r="MO36" s="9">
        <v>0</v>
      </c>
      <c r="MP36" s="9">
        <v>0</v>
      </c>
      <c r="MQ36" s="9">
        <v>0</v>
      </c>
      <c r="MR36" s="9">
        <v>0</v>
      </c>
      <c r="MS36" s="9">
        <v>0</v>
      </c>
      <c r="MT36" s="9">
        <v>0</v>
      </c>
      <c r="MU36" s="9">
        <v>0</v>
      </c>
      <c r="MV36" s="9">
        <v>0</v>
      </c>
      <c r="MW36" s="9">
        <v>0</v>
      </c>
      <c r="MX36" s="9">
        <v>0</v>
      </c>
      <c r="MY36" s="9">
        <v>0</v>
      </c>
      <c r="MZ36" s="9">
        <v>0</v>
      </c>
      <c r="NA36" s="9">
        <v>0</v>
      </c>
      <c r="NB36" s="9">
        <v>0</v>
      </c>
      <c r="NC36" s="9">
        <v>0</v>
      </c>
      <c r="ND36" s="9">
        <v>0</v>
      </c>
      <c r="NE36" s="9">
        <v>0</v>
      </c>
      <c r="NF36" s="9">
        <v>0</v>
      </c>
      <c r="NG36" s="9">
        <v>0</v>
      </c>
      <c r="NH36" s="9">
        <v>0</v>
      </c>
      <c r="NI36" s="9">
        <v>0</v>
      </c>
      <c r="NJ36" s="9">
        <v>0</v>
      </c>
      <c r="NK36" s="9">
        <v>0</v>
      </c>
      <c r="NL36" s="9">
        <v>0</v>
      </c>
      <c r="NM36" s="9">
        <v>0</v>
      </c>
      <c r="NN36" s="9">
        <v>0</v>
      </c>
      <c r="NO36" s="9">
        <v>0</v>
      </c>
      <c r="NP36" s="9">
        <v>0</v>
      </c>
      <c r="NQ36" s="9">
        <v>0</v>
      </c>
      <c r="NR36" s="9">
        <v>0</v>
      </c>
      <c r="NS36" s="9">
        <v>0</v>
      </c>
      <c r="NT36" s="9">
        <v>0</v>
      </c>
      <c r="NU36" s="9">
        <v>0</v>
      </c>
      <c r="NV36" s="9">
        <v>0</v>
      </c>
      <c r="NW36" s="9">
        <v>0</v>
      </c>
      <c r="NX36" s="9">
        <v>0</v>
      </c>
      <c r="NY36" s="9">
        <v>0</v>
      </c>
      <c r="NZ36" s="9">
        <v>0</v>
      </c>
      <c r="OA36" s="9">
        <v>0</v>
      </c>
      <c r="OB36" s="9">
        <v>0</v>
      </c>
      <c r="OC36" s="9">
        <v>0</v>
      </c>
      <c r="OD36" s="9">
        <v>0</v>
      </c>
      <c r="OE36" s="9">
        <v>0</v>
      </c>
      <c r="OF36" s="9">
        <v>0</v>
      </c>
      <c r="OG36" s="9">
        <v>0</v>
      </c>
      <c r="OH36" s="9">
        <v>0</v>
      </c>
      <c r="OI36" s="9">
        <v>0</v>
      </c>
      <c r="OJ36" s="9">
        <v>0</v>
      </c>
      <c r="OK36" s="9">
        <v>0</v>
      </c>
      <c r="OL36" s="9">
        <v>0</v>
      </c>
      <c r="OM36" s="9">
        <v>0</v>
      </c>
      <c r="ON36" s="9">
        <v>0</v>
      </c>
      <c r="OO36" s="9">
        <v>0</v>
      </c>
      <c r="OP36" s="9">
        <v>0</v>
      </c>
      <c r="OQ36" s="9">
        <v>0</v>
      </c>
      <c r="OR36" s="9">
        <v>0</v>
      </c>
      <c r="OS36" s="9">
        <v>0</v>
      </c>
      <c r="OT36" s="9">
        <v>0</v>
      </c>
      <c r="OU36" s="9">
        <v>0</v>
      </c>
      <c r="OV36" s="9">
        <v>0</v>
      </c>
      <c r="OW36" s="9">
        <v>0</v>
      </c>
      <c r="OX36" s="9">
        <v>0</v>
      </c>
    </row>
    <row r="37" spans="1:414" s="9" customFormat="1">
      <c r="A37" s="6" t="s">
        <v>53</v>
      </c>
      <c r="B37" s="11"/>
      <c r="C37" s="12" t="s">
        <v>54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9">
        <v>0</v>
      </c>
      <c r="FD37" s="9">
        <v>0</v>
      </c>
      <c r="FE37" s="9">
        <v>0</v>
      </c>
      <c r="FF37" s="9">
        <v>0</v>
      </c>
      <c r="FG37" s="9">
        <v>0</v>
      </c>
      <c r="FH37" s="9">
        <v>0</v>
      </c>
      <c r="FI37" s="9">
        <v>0</v>
      </c>
      <c r="FJ37" s="9">
        <v>0</v>
      </c>
      <c r="FK37" s="9">
        <v>0</v>
      </c>
      <c r="FL37" s="9">
        <v>0</v>
      </c>
      <c r="FM37" s="9">
        <v>0</v>
      </c>
      <c r="FN37" s="9">
        <v>0</v>
      </c>
      <c r="FO37" s="9">
        <v>0</v>
      </c>
      <c r="FP37" s="9">
        <v>0</v>
      </c>
      <c r="FQ37" s="9">
        <v>0</v>
      </c>
      <c r="FR37" s="9">
        <v>0</v>
      </c>
      <c r="FS37" s="9">
        <v>0</v>
      </c>
      <c r="FT37" s="9">
        <v>0</v>
      </c>
      <c r="FU37" s="9">
        <v>0</v>
      </c>
      <c r="FV37" s="9">
        <v>0</v>
      </c>
      <c r="FX37" s="9">
        <v>47604</v>
      </c>
      <c r="FY37" s="9">
        <v>0</v>
      </c>
      <c r="FZ37" s="9">
        <v>0</v>
      </c>
      <c r="GA37" s="9">
        <v>0</v>
      </c>
      <c r="GB37" s="9">
        <v>0</v>
      </c>
      <c r="GC37" s="9">
        <v>0</v>
      </c>
      <c r="GD37" s="9">
        <v>0</v>
      </c>
      <c r="GE37" s="9">
        <v>0</v>
      </c>
      <c r="GF37" s="9">
        <v>0</v>
      </c>
      <c r="GG37" s="9">
        <v>0</v>
      </c>
      <c r="GH37" s="9">
        <v>0</v>
      </c>
      <c r="GI37" s="9">
        <v>0</v>
      </c>
      <c r="GJ37" s="9">
        <v>0</v>
      </c>
      <c r="GK37" s="9">
        <v>0</v>
      </c>
      <c r="GL37" s="9">
        <v>0</v>
      </c>
      <c r="GM37" s="9">
        <v>0</v>
      </c>
      <c r="GN37" s="9">
        <v>0</v>
      </c>
      <c r="GO37" s="9">
        <v>0</v>
      </c>
      <c r="GP37" s="9">
        <v>39652</v>
      </c>
      <c r="GQ37" s="9">
        <v>0</v>
      </c>
      <c r="GR37" s="9">
        <v>0</v>
      </c>
      <c r="GS37" s="9">
        <v>0</v>
      </c>
      <c r="GT37" s="9">
        <v>0</v>
      </c>
      <c r="GU37" s="9">
        <v>0</v>
      </c>
      <c r="GV37" s="9">
        <v>0</v>
      </c>
      <c r="GW37" s="9">
        <v>0</v>
      </c>
      <c r="GX37" s="9">
        <v>0</v>
      </c>
      <c r="GY37" s="9">
        <v>0</v>
      </c>
      <c r="GZ37" s="9">
        <v>0</v>
      </c>
      <c r="HA37" s="9">
        <v>0</v>
      </c>
      <c r="HB37" s="9">
        <v>0</v>
      </c>
      <c r="HC37" s="9">
        <v>0</v>
      </c>
      <c r="HD37" s="9">
        <v>0</v>
      </c>
      <c r="HE37" s="9">
        <v>0</v>
      </c>
      <c r="HF37" s="9">
        <v>0</v>
      </c>
      <c r="HG37" s="9">
        <v>0</v>
      </c>
      <c r="HH37" s="9">
        <v>0</v>
      </c>
      <c r="HI37" s="9">
        <v>0</v>
      </c>
      <c r="HJ37" s="9">
        <v>0</v>
      </c>
      <c r="HK37" s="9">
        <v>0</v>
      </c>
      <c r="HL37" s="9">
        <v>0</v>
      </c>
      <c r="HM37" s="9">
        <v>0</v>
      </c>
      <c r="HN37" s="9">
        <v>0</v>
      </c>
      <c r="HO37" s="9">
        <v>0</v>
      </c>
      <c r="HP37" s="9">
        <v>0</v>
      </c>
      <c r="HQ37" s="9">
        <v>0</v>
      </c>
      <c r="HR37" s="9">
        <v>0</v>
      </c>
      <c r="HS37" s="9">
        <v>0</v>
      </c>
      <c r="HT37" s="9">
        <v>0</v>
      </c>
      <c r="HU37" s="9">
        <v>0</v>
      </c>
      <c r="HV37" s="9">
        <v>0</v>
      </c>
      <c r="HW37" s="9">
        <v>0</v>
      </c>
      <c r="HX37" s="9">
        <v>0</v>
      </c>
      <c r="HY37" s="9">
        <v>0</v>
      </c>
      <c r="HZ37" s="9">
        <v>0</v>
      </c>
      <c r="IA37" s="9">
        <v>0</v>
      </c>
      <c r="IB37" s="9">
        <v>0</v>
      </c>
      <c r="IC37" s="9">
        <v>0</v>
      </c>
      <c r="ID37" s="9">
        <v>0</v>
      </c>
      <c r="IE37" s="9">
        <v>0</v>
      </c>
      <c r="IF37" s="9">
        <v>0</v>
      </c>
      <c r="IG37" s="9">
        <v>0</v>
      </c>
      <c r="IH37" s="9">
        <v>0</v>
      </c>
      <c r="II37" s="9">
        <v>0</v>
      </c>
      <c r="IJ37" s="9">
        <v>0</v>
      </c>
      <c r="IK37" s="9">
        <v>0</v>
      </c>
      <c r="IL37" s="9">
        <v>0</v>
      </c>
      <c r="IM37" s="9">
        <v>0</v>
      </c>
      <c r="IN37" s="9">
        <v>0</v>
      </c>
      <c r="IO37" s="9">
        <v>0</v>
      </c>
      <c r="IP37" s="9">
        <v>0</v>
      </c>
      <c r="IQ37" s="9">
        <v>0</v>
      </c>
      <c r="IR37" s="9">
        <v>0</v>
      </c>
      <c r="IS37" s="9">
        <v>0</v>
      </c>
      <c r="IT37" s="9">
        <v>0</v>
      </c>
      <c r="IU37" s="9">
        <v>0</v>
      </c>
      <c r="IV37" s="9">
        <v>0</v>
      </c>
      <c r="IW37" s="9">
        <v>0</v>
      </c>
      <c r="IX37" s="9">
        <v>0</v>
      </c>
      <c r="IY37" s="9">
        <v>0</v>
      </c>
      <c r="IZ37" s="9">
        <v>0</v>
      </c>
      <c r="JA37" s="9">
        <v>0</v>
      </c>
      <c r="JB37" s="9">
        <v>0</v>
      </c>
      <c r="JC37" s="9">
        <v>0</v>
      </c>
      <c r="JD37" s="9">
        <v>0</v>
      </c>
      <c r="JE37" s="9">
        <v>0</v>
      </c>
      <c r="JF37" s="9">
        <v>0</v>
      </c>
      <c r="JG37" s="9">
        <v>0</v>
      </c>
      <c r="JH37" s="9">
        <v>0</v>
      </c>
      <c r="JI37" s="9">
        <v>0</v>
      </c>
      <c r="JJ37" s="9">
        <v>0</v>
      </c>
      <c r="JK37" s="9">
        <v>0</v>
      </c>
      <c r="JL37" s="9">
        <v>0</v>
      </c>
      <c r="JM37" s="9">
        <v>0</v>
      </c>
      <c r="JN37" s="9">
        <v>0</v>
      </c>
      <c r="JO37" s="9">
        <v>0</v>
      </c>
      <c r="JP37" s="9">
        <v>0</v>
      </c>
      <c r="JQ37" s="9">
        <v>0</v>
      </c>
      <c r="JR37" s="9">
        <v>5859</v>
      </c>
      <c r="JS37" s="9">
        <v>0</v>
      </c>
      <c r="JT37" s="9">
        <v>0</v>
      </c>
      <c r="JU37" s="9">
        <v>0</v>
      </c>
      <c r="JV37" s="9">
        <v>0</v>
      </c>
      <c r="JW37" s="9">
        <v>0</v>
      </c>
      <c r="JX37" s="9">
        <v>0</v>
      </c>
      <c r="JY37" s="9">
        <v>0</v>
      </c>
      <c r="JZ37" s="9">
        <v>0</v>
      </c>
      <c r="KA37" s="9">
        <v>0</v>
      </c>
      <c r="KB37" s="9">
        <v>0</v>
      </c>
      <c r="KC37" s="9">
        <v>0</v>
      </c>
      <c r="KD37" s="9">
        <v>0</v>
      </c>
      <c r="KE37" s="9">
        <v>0</v>
      </c>
      <c r="KF37" s="9">
        <v>0</v>
      </c>
      <c r="KG37" s="9">
        <v>0</v>
      </c>
      <c r="KH37" s="9">
        <v>0</v>
      </c>
      <c r="KI37" s="9">
        <v>0</v>
      </c>
      <c r="KJ37" s="9">
        <v>0</v>
      </c>
      <c r="KK37" s="9">
        <v>0</v>
      </c>
      <c r="KL37" s="9">
        <v>0</v>
      </c>
      <c r="KM37" s="9">
        <v>0</v>
      </c>
      <c r="KN37" s="9">
        <v>0</v>
      </c>
      <c r="KO37" s="9">
        <v>0</v>
      </c>
      <c r="KP37" s="9">
        <v>0</v>
      </c>
      <c r="KQ37" s="9">
        <v>0</v>
      </c>
      <c r="KR37" s="9">
        <v>0</v>
      </c>
      <c r="KS37" s="9">
        <v>0</v>
      </c>
      <c r="KT37" s="9">
        <v>0</v>
      </c>
      <c r="KU37" s="9">
        <v>0</v>
      </c>
      <c r="KV37" s="9">
        <v>0</v>
      </c>
      <c r="KW37" s="9">
        <v>0</v>
      </c>
      <c r="KX37" s="9">
        <v>0</v>
      </c>
      <c r="KY37" s="9">
        <v>0</v>
      </c>
      <c r="KZ37" s="9">
        <v>0</v>
      </c>
      <c r="LA37" s="9">
        <v>0</v>
      </c>
      <c r="LB37" s="9">
        <v>0</v>
      </c>
      <c r="LC37" s="9">
        <v>0</v>
      </c>
      <c r="LD37" s="9">
        <v>0</v>
      </c>
      <c r="LE37" s="9">
        <v>0</v>
      </c>
      <c r="LF37" s="9">
        <v>0</v>
      </c>
      <c r="LG37" s="9">
        <v>0</v>
      </c>
      <c r="LH37" s="9">
        <v>0</v>
      </c>
      <c r="LI37" s="9">
        <v>0</v>
      </c>
      <c r="LJ37" s="9">
        <v>0</v>
      </c>
      <c r="LK37" s="9">
        <v>0</v>
      </c>
      <c r="LL37" s="9">
        <v>0</v>
      </c>
      <c r="LM37" s="9">
        <v>0</v>
      </c>
      <c r="LN37" s="9">
        <v>0</v>
      </c>
      <c r="LO37" s="9">
        <v>0</v>
      </c>
      <c r="LP37" s="9">
        <v>0</v>
      </c>
      <c r="LQ37" s="9">
        <v>0</v>
      </c>
      <c r="LR37" s="9">
        <v>0</v>
      </c>
      <c r="LS37" s="9">
        <v>0</v>
      </c>
      <c r="LT37" s="9">
        <v>0</v>
      </c>
      <c r="LU37" s="9">
        <v>0</v>
      </c>
      <c r="LV37" s="9">
        <v>0</v>
      </c>
      <c r="LW37" s="9">
        <v>0</v>
      </c>
      <c r="LX37" s="9">
        <v>0</v>
      </c>
      <c r="LY37" s="9">
        <v>0</v>
      </c>
      <c r="LZ37" s="9">
        <v>0</v>
      </c>
      <c r="MA37" s="9">
        <v>0</v>
      </c>
      <c r="MB37" s="9">
        <v>0</v>
      </c>
      <c r="MC37" s="9">
        <v>0</v>
      </c>
      <c r="MD37" s="9">
        <v>0</v>
      </c>
      <c r="ME37" s="9">
        <v>0</v>
      </c>
      <c r="MF37" s="9">
        <v>0</v>
      </c>
      <c r="MG37" s="9">
        <v>0</v>
      </c>
      <c r="MH37" s="9">
        <v>0</v>
      </c>
      <c r="MI37" s="9">
        <v>0</v>
      </c>
      <c r="MJ37" s="9">
        <v>0</v>
      </c>
      <c r="MK37" s="9">
        <v>0</v>
      </c>
      <c r="ML37" s="9">
        <v>0</v>
      </c>
      <c r="MM37" s="9">
        <v>0</v>
      </c>
      <c r="MN37" s="9">
        <v>0</v>
      </c>
      <c r="MO37" s="9">
        <v>0</v>
      </c>
      <c r="MP37" s="9">
        <v>0</v>
      </c>
      <c r="MQ37" s="9">
        <v>0</v>
      </c>
      <c r="MR37" s="9">
        <v>0</v>
      </c>
      <c r="MS37" s="9">
        <v>0</v>
      </c>
      <c r="MT37" s="9">
        <v>0</v>
      </c>
      <c r="MU37" s="9">
        <v>0</v>
      </c>
      <c r="MV37" s="9">
        <v>0</v>
      </c>
      <c r="MW37" s="9">
        <v>0</v>
      </c>
      <c r="MX37" s="9">
        <v>0</v>
      </c>
      <c r="MY37" s="9">
        <v>0</v>
      </c>
      <c r="MZ37" s="9">
        <v>0</v>
      </c>
      <c r="NA37" s="9">
        <v>0</v>
      </c>
      <c r="NB37" s="9">
        <v>0</v>
      </c>
      <c r="NC37" s="9">
        <v>0</v>
      </c>
      <c r="ND37" s="9">
        <v>0</v>
      </c>
      <c r="NE37" s="9">
        <v>0</v>
      </c>
      <c r="NF37" s="9">
        <v>0</v>
      </c>
      <c r="NG37" s="9">
        <v>0</v>
      </c>
      <c r="NH37" s="9">
        <v>0</v>
      </c>
      <c r="NI37" s="9">
        <v>0</v>
      </c>
      <c r="NJ37" s="9">
        <v>0</v>
      </c>
      <c r="NK37" s="9">
        <v>0</v>
      </c>
      <c r="NL37" s="9">
        <v>0</v>
      </c>
      <c r="NM37" s="9">
        <v>0</v>
      </c>
      <c r="NN37" s="9">
        <v>70521</v>
      </c>
      <c r="NO37" s="9">
        <v>0</v>
      </c>
      <c r="NP37" s="9">
        <v>0</v>
      </c>
      <c r="NQ37" s="9">
        <v>0</v>
      </c>
      <c r="NR37" s="9">
        <v>0</v>
      </c>
      <c r="NS37" s="9">
        <v>0</v>
      </c>
      <c r="NT37" s="9">
        <v>0</v>
      </c>
      <c r="NU37" s="9">
        <v>0</v>
      </c>
      <c r="NV37" s="9">
        <v>0</v>
      </c>
      <c r="NW37" s="9">
        <v>0</v>
      </c>
      <c r="NX37" s="9">
        <v>0</v>
      </c>
      <c r="NY37" s="9">
        <v>0</v>
      </c>
      <c r="NZ37" s="9">
        <v>0</v>
      </c>
      <c r="OA37" s="9">
        <v>0</v>
      </c>
      <c r="OB37" s="9">
        <v>0</v>
      </c>
      <c r="OC37" s="9">
        <v>0</v>
      </c>
      <c r="OD37" s="9">
        <v>0</v>
      </c>
      <c r="OE37" s="9">
        <v>0</v>
      </c>
      <c r="OF37" s="9">
        <v>0</v>
      </c>
      <c r="OG37" s="9">
        <v>0</v>
      </c>
      <c r="OH37" s="9">
        <v>0</v>
      </c>
      <c r="OI37" s="9">
        <v>0</v>
      </c>
      <c r="OJ37" s="9">
        <v>0</v>
      </c>
      <c r="OK37" s="9">
        <v>0</v>
      </c>
      <c r="OL37" s="9">
        <v>0</v>
      </c>
      <c r="OM37" s="9">
        <v>0</v>
      </c>
      <c r="ON37" s="9">
        <v>0</v>
      </c>
      <c r="OO37" s="9">
        <v>0</v>
      </c>
      <c r="OP37" s="9">
        <v>0</v>
      </c>
      <c r="OQ37" s="9">
        <v>0</v>
      </c>
      <c r="OR37" s="9">
        <v>0</v>
      </c>
      <c r="OS37" s="9">
        <v>0</v>
      </c>
      <c r="OT37" s="9">
        <v>0</v>
      </c>
      <c r="OU37" s="9">
        <v>0</v>
      </c>
      <c r="OV37" s="9">
        <v>0</v>
      </c>
      <c r="OW37" s="9">
        <v>0</v>
      </c>
      <c r="OX37" s="9">
        <v>0</v>
      </c>
    </row>
    <row r="38" spans="1:414" s="9" customFormat="1">
      <c r="A38" s="14" t="s">
        <v>55</v>
      </c>
      <c r="B38" s="15"/>
      <c r="C38" s="16" t="s">
        <v>56</v>
      </c>
      <c r="D38" s="9">
        <v>13210</v>
      </c>
      <c r="E38" s="9">
        <v>101690</v>
      </c>
      <c r="F38" s="9">
        <v>43570</v>
      </c>
      <c r="G38" s="9">
        <v>17944</v>
      </c>
      <c r="H38" s="9">
        <v>59171</v>
      </c>
      <c r="I38" s="9">
        <v>54104</v>
      </c>
      <c r="J38" s="9">
        <v>86969</v>
      </c>
      <c r="K38" s="9">
        <v>144209</v>
      </c>
      <c r="L38" s="9">
        <v>52679</v>
      </c>
      <c r="M38" s="9">
        <v>52932</v>
      </c>
      <c r="N38" s="9">
        <v>21200</v>
      </c>
      <c r="O38" s="9">
        <v>139445</v>
      </c>
      <c r="P38" s="9">
        <v>221628</v>
      </c>
      <c r="Q38" s="9">
        <v>1883</v>
      </c>
      <c r="R38" s="9">
        <v>140500</v>
      </c>
      <c r="S38" s="9">
        <v>0</v>
      </c>
      <c r="T38" s="9">
        <v>21481</v>
      </c>
      <c r="U38" s="9">
        <v>15001</v>
      </c>
      <c r="V38" s="9">
        <v>207960</v>
      </c>
      <c r="W38" s="9">
        <v>51605</v>
      </c>
      <c r="X38" s="9">
        <v>164652</v>
      </c>
      <c r="Y38" s="9">
        <v>166274</v>
      </c>
      <c r="Z38" s="9">
        <v>157018</v>
      </c>
      <c r="AA38" s="9">
        <v>81158</v>
      </c>
      <c r="AB38" s="9">
        <v>227318</v>
      </c>
      <c r="AC38" s="9">
        <v>197374</v>
      </c>
      <c r="AD38" s="9">
        <v>297101</v>
      </c>
      <c r="AE38" s="9">
        <v>339972</v>
      </c>
      <c r="AF38" s="9">
        <v>138262</v>
      </c>
      <c r="AG38" s="9">
        <v>322084</v>
      </c>
      <c r="AH38" s="9">
        <v>237401</v>
      </c>
      <c r="AI38" s="9">
        <v>84554</v>
      </c>
      <c r="AJ38" s="9">
        <v>2402481</v>
      </c>
      <c r="AK38" s="9">
        <v>1065406</v>
      </c>
      <c r="AL38" s="9">
        <v>178370</v>
      </c>
      <c r="AM38" s="9">
        <v>49512</v>
      </c>
      <c r="AN38" s="9">
        <v>197406</v>
      </c>
      <c r="AO38" s="9">
        <v>125650</v>
      </c>
      <c r="AP38" s="9">
        <v>65949</v>
      </c>
      <c r="AQ38" s="9">
        <v>161666</v>
      </c>
      <c r="AR38" s="9">
        <v>219654</v>
      </c>
      <c r="AS38" s="9">
        <v>126903</v>
      </c>
      <c r="AT38" s="9">
        <v>58399</v>
      </c>
      <c r="AU38" s="9">
        <v>52584</v>
      </c>
      <c r="AV38" s="9">
        <v>93124</v>
      </c>
      <c r="AW38" s="9">
        <v>241303</v>
      </c>
      <c r="AX38" s="9">
        <v>69477</v>
      </c>
      <c r="AY38" s="9">
        <v>19307</v>
      </c>
      <c r="AZ38" s="9">
        <v>40183</v>
      </c>
      <c r="BA38" s="9">
        <v>14878</v>
      </c>
      <c r="BB38" s="9">
        <v>37209</v>
      </c>
      <c r="BC38" s="9">
        <v>50276</v>
      </c>
      <c r="BD38" s="9">
        <v>78082</v>
      </c>
      <c r="BE38" s="9">
        <v>1739367</v>
      </c>
      <c r="BF38" s="9">
        <v>35071</v>
      </c>
      <c r="BG38" s="9">
        <v>425184</v>
      </c>
      <c r="BH38" s="9">
        <v>2946487</v>
      </c>
      <c r="BI38" s="9">
        <v>379</v>
      </c>
      <c r="BJ38" s="9">
        <v>64398</v>
      </c>
      <c r="BK38" s="9">
        <v>101806</v>
      </c>
      <c r="BL38" s="9">
        <v>173706</v>
      </c>
      <c r="BM38" s="9">
        <v>87897</v>
      </c>
      <c r="BN38" s="9">
        <v>152264</v>
      </c>
      <c r="BO38" s="9">
        <v>195306</v>
      </c>
      <c r="BP38" s="9">
        <v>89935</v>
      </c>
      <c r="BQ38" s="9">
        <v>185715</v>
      </c>
      <c r="BR38" s="9">
        <v>549587</v>
      </c>
      <c r="BS38" s="9">
        <v>1510</v>
      </c>
      <c r="BT38" s="9">
        <v>134756</v>
      </c>
      <c r="BU38" s="9">
        <v>35010</v>
      </c>
      <c r="BV38" s="9">
        <v>154274</v>
      </c>
      <c r="BW38" s="9">
        <v>148993</v>
      </c>
      <c r="BX38" s="9">
        <v>107910</v>
      </c>
      <c r="BY38" s="9">
        <v>24585</v>
      </c>
      <c r="BZ38" s="9">
        <v>52010</v>
      </c>
      <c r="CA38" s="9">
        <v>79145</v>
      </c>
      <c r="CB38" s="9">
        <v>62807</v>
      </c>
      <c r="CC38" s="9">
        <v>62211</v>
      </c>
      <c r="CD38" s="9">
        <v>39459</v>
      </c>
      <c r="CE38" s="9">
        <v>40099</v>
      </c>
      <c r="CF38" s="9">
        <v>21762</v>
      </c>
      <c r="CG38" s="9">
        <v>41013</v>
      </c>
      <c r="CH38" s="9">
        <v>33185</v>
      </c>
      <c r="CI38" s="9">
        <v>31606</v>
      </c>
      <c r="CJ38" s="9">
        <v>34091</v>
      </c>
      <c r="CK38" s="9">
        <v>33398</v>
      </c>
      <c r="CL38" s="9">
        <v>22140</v>
      </c>
      <c r="CM38" s="9">
        <v>30322</v>
      </c>
      <c r="CN38" s="9">
        <v>38396</v>
      </c>
      <c r="CO38" s="9">
        <v>21573</v>
      </c>
      <c r="CP38" s="9">
        <v>164694</v>
      </c>
      <c r="CQ38" s="9">
        <v>55356</v>
      </c>
      <c r="CR38" s="9">
        <v>809120</v>
      </c>
      <c r="CS38" s="9">
        <v>4235</v>
      </c>
      <c r="CT38" s="9">
        <v>119471</v>
      </c>
      <c r="CU38" s="9">
        <v>52790</v>
      </c>
      <c r="CV38" s="9">
        <v>40034</v>
      </c>
      <c r="CW38" s="9">
        <v>28861</v>
      </c>
      <c r="CX38" s="9">
        <v>52000</v>
      </c>
      <c r="CY38" s="9">
        <v>78000</v>
      </c>
      <c r="CZ38" s="9">
        <v>86332</v>
      </c>
      <c r="DA38" s="9">
        <v>132769</v>
      </c>
      <c r="DB38" s="9">
        <v>87573</v>
      </c>
      <c r="DC38" s="9">
        <v>227318</v>
      </c>
      <c r="DD38" s="9">
        <v>14898</v>
      </c>
      <c r="DE38" s="9">
        <v>169405</v>
      </c>
      <c r="DF38" s="9">
        <v>83706</v>
      </c>
      <c r="DG38" s="9">
        <v>61359</v>
      </c>
      <c r="DH38" s="9">
        <v>154170</v>
      </c>
      <c r="DI38" s="9">
        <v>268542</v>
      </c>
      <c r="DJ38" s="9">
        <v>83467</v>
      </c>
      <c r="DK38" s="9">
        <v>18479</v>
      </c>
      <c r="DL38" s="9">
        <v>457285</v>
      </c>
      <c r="DM38" s="9">
        <v>90000</v>
      </c>
      <c r="DN38" s="9">
        <v>63817</v>
      </c>
      <c r="DO38" s="9">
        <v>106972</v>
      </c>
      <c r="DP38" s="9">
        <v>128663</v>
      </c>
      <c r="DQ38" s="9">
        <v>103072</v>
      </c>
      <c r="DR38" s="9">
        <v>57535</v>
      </c>
      <c r="DS38" s="9">
        <v>53579</v>
      </c>
      <c r="DT38" s="9">
        <v>138534</v>
      </c>
      <c r="DU38" s="9">
        <v>15263</v>
      </c>
      <c r="DV38" s="9">
        <v>139666</v>
      </c>
      <c r="DW38" s="9">
        <v>68276</v>
      </c>
      <c r="DX38" s="9">
        <v>37228</v>
      </c>
      <c r="DY38" s="9">
        <v>88217</v>
      </c>
      <c r="DZ38" s="9">
        <v>101000</v>
      </c>
      <c r="EA38" s="9">
        <v>40432</v>
      </c>
      <c r="EB38" s="9">
        <v>53639</v>
      </c>
      <c r="EC38" s="9">
        <v>16045</v>
      </c>
      <c r="ED38" s="9">
        <v>26529</v>
      </c>
      <c r="EE38" s="9">
        <v>11000</v>
      </c>
      <c r="EF38" s="9">
        <v>184500</v>
      </c>
      <c r="EG38" s="9">
        <v>361750</v>
      </c>
      <c r="EH38" s="9">
        <v>95100</v>
      </c>
      <c r="EI38" s="9">
        <v>88001</v>
      </c>
      <c r="EJ38" s="9">
        <v>38670</v>
      </c>
      <c r="EK38" s="9">
        <v>210341</v>
      </c>
      <c r="EL38" s="9">
        <v>68012</v>
      </c>
      <c r="EM38" s="9">
        <v>49642</v>
      </c>
      <c r="EN38" s="9">
        <v>12795</v>
      </c>
      <c r="EO38" s="9">
        <v>6567</v>
      </c>
      <c r="EP38" s="9">
        <v>101921</v>
      </c>
      <c r="EQ38" s="9">
        <v>33722</v>
      </c>
      <c r="ER38" s="9">
        <v>48445</v>
      </c>
      <c r="ES38" s="9">
        <v>112161</v>
      </c>
      <c r="ET38" s="9">
        <v>34003</v>
      </c>
      <c r="EU38" s="9">
        <v>23767</v>
      </c>
      <c r="EV38" s="9">
        <v>211000</v>
      </c>
      <c r="EW38" s="9">
        <v>231919</v>
      </c>
      <c r="EX38" s="9">
        <v>0</v>
      </c>
      <c r="EY38" s="9">
        <v>101811</v>
      </c>
      <c r="EZ38" s="9">
        <v>1925</v>
      </c>
      <c r="FA38" s="9">
        <v>7774</v>
      </c>
      <c r="FB38" s="9">
        <v>76157</v>
      </c>
      <c r="FC38" s="9">
        <v>129287</v>
      </c>
      <c r="FD38" s="9">
        <v>100810</v>
      </c>
      <c r="FE38" s="9">
        <v>81311</v>
      </c>
      <c r="FF38" s="9">
        <v>1144284</v>
      </c>
      <c r="FG38" s="9">
        <v>237849</v>
      </c>
      <c r="FH38" s="9">
        <v>187489</v>
      </c>
      <c r="FI38" s="9">
        <v>383681</v>
      </c>
      <c r="FJ38" s="9">
        <v>480526</v>
      </c>
      <c r="FK38" s="9">
        <v>113632</v>
      </c>
      <c r="FL38" s="9">
        <v>87643</v>
      </c>
      <c r="FM38" s="9">
        <v>89375</v>
      </c>
      <c r="FN38" s="9">
        <v>54738</v>
      </c>
      <c r="FO38" s="9">
        <v>1569891</v>
      </c>
      <c r="FP38" s="9">
        <v>97251</v>
      </c>
      <c r="FQ38" s="9">
        <v>345001</v>
      </c>
      <c r="FR38" s="9">
        <v>55063</v>
      </c>
      <c r="FS38" s="9">
        <v>65651</v>
      </c>
      <c r="FT38" s="9">
        <v>1658</v>
      </c>
      <c r="FU38" s="9">
        <v>10523</v>
      </c>
      <c r="FV38" s="9">
        <v>92168</v>
      </c>
      <c r="FW38" s="9">
        <v>70000</v>
      </c>
      <c r="FX38" s="9">
        <v>294888</v>
      </c>
      <c r="FY38" s="9">
        <v>192770</v>
      </c>
      <c r="FZ38" s="9">
        <v>18055</v>
      </c>
      <c r="GA38" s="9">
        <v>61253</v>
      </c>
      <c r="GB38" s="9">
        <v>310679</v>
      </c>
      <c r="GC38" s="9">
        <v>63246</v>
      </c>
      <c r="GD38" s="9">
        <v>398070</v>
      </c>
      <c r="GE38" s="9">
        <v>35700</v>
      </c>
      <c r="GF38" s="9">
        <v>111092</v>
      </c>
      <c r="GG38" s="9">
        <v>68202</v>
      </c>
      <c r="GH38" s="9">
        <v>42541</v>
      </c>
      <c r="GI38" s="9">
        <v>1595</v>
      </c>
      <c r="GJ38" s="9">
        <v>52400</v>
      </c>
      <c r="GK38" s="9">
        <v>0</v>
      </c>
      <c r="GL38" s="9">
        <v>34719</v>
      </c>
      <c r="GM38" s="9">
        <v>18335</v>
      </c>
      <c r="GN38" s="9">
        <v>3700</v>
      </c>
      <c r="GO38" s="9">
        <v>142975</v>
      </c>
      <c r="GP38" s="9">
        <v>79501</v>
      </c>
      <c r="GQ38" s="9">
        <v>113803</v>
      </c>
      <c r="GR38" s="9">
        <v>113500</v>
      </c>
      <c r="GS38" s="9">
        <v>125635</v>
      </c>
      <c r="GT38" s="9">
        <v>316993</v>
      </c>
      <c r="GU38" s="9">
        <v>82226</v>
      </c>
      <c r="GV38" s="9">
        <v>110329</v>
      </c>
      <c r="GW38" s="9">
        <v>59400</v>
      </c>
      <c r="GX38" s="9">
        <v>119337</v>
      </c>
      <c r="GY38" s="9">
        <v>143875</v>
      </c>
      <c r="GZ38" s="9">
        <v>223744</v>
      </c>
      <c r="HA38" s="9">
        <v>15153</v>
      </c>
      <c r="HB38" s="9">
        <v>64630</v>
      </c>
      <c r="HC38" s="9">
        <v>182361</v>
      </c>
      <c r="HD38" s="9">
        <v>132131</v>
      </c>
      <c r="HE38" s="9">
        <v>38496</v>
      </c>
      <c r="HF38" s="9">
        <v>253922</v>
      </c>
      <c r="HG38" s="9">
        <v>65873</v>
      </c>
      <c r="HH38" s="9">
        <v>56990</v>
      </c>
      <c r="HI38" s="9">
        <v>130808</v>
      </c>
      <c r="HJ38" s="9">
        <v>188546</v>
      </c>
      <c r="HK38" s="9">
        <v>270075</v>
      </c>
      <c r="HL38" s="9">
        <v>79878</v>
      </c>
      <c r="HM38" s="9">
        <v>114312</v>
      </c>
      <c r="HN38" s="9">
        <v>51212</v>
      </c>
      <c r="HO38" s="9">
        <v>132646</v>
      </c>
      <c r="HP38" s="9">
        <v>298473</v>
      </c>
      <c r="HQ38" s="9">
        <v>61097</v>
      </c>
      <c r="HR38" s="9">
        <v>113723</v>
      </c>
      <c r="HS38" s="9">
        <v>64178</v>
      </c>
      <c r="HT38" s="9">
        <v>243151</v>
      </c>
      <c r="HU38" s="9">
        <v>44922</v>
      </c>
      <c r="HV38" s="9">
        <v>16841</v>
      </c>
      <c r="HW38" s="9">
        <v>15928</v>
      </c>
      <c r="HX38" s="9">
        <v>25470</v>
      </c>
      <c r="HY38" s="9">
        <v>74579</v>
      </c>
      <c r="HZ38" s="9">
        <v>50033</v>
      </c>
      <c r="IA38" s="9">
        <v>29428</v>
      </c>
      <c r="IB38" s="9">
        <v>396090</v>
      </c>
      <c r="IC38" s="9">
        <v>21962</v>
      </c>
      <c r="ID38" s="9">
        <v>109999</v>
      </c>
      <c r="IE38" s="9">
        <v>128005</v>
      </c>
      <c r="IF38" s="9">
        <v>103043</v>
      </c>
      <c r="IG38" s="9">
        <v>259026</v>
      </c>
      <c r="IH38" s="9">
        <v>266862</v>
      </c>
      <c r="II38" s="9">
        <v>142546</v>
      </c>
      <c r="IJ38" s="9">
        <v>108036</v>
      </c>
      <c r="IK38" s="9">
        <v>102452</v>
      </c>
      <c r="IL38" s="9">
        <v>154430</v>
      </c>
      <c r="IM38" s="9">
        <v>193330</v>
      </c>
      <c r="IN38" s="9">
        <v>311815</v>
      </c>
      <c r="IO38" s="9">
        <v>13445</v>
      </c>
      <c r="IP38" s="9">
        <v>319066</v>
      </c>
      <c r="IQ38" s="9">
        <v>17280</v>
      </c>
      <c r="IR38" s="9">
        <v>16138</v>
      </c>
      <c r="IS38" s="9">
        <v>197302</v>
      </c>
      <c r="IT38" s="9">
        <v>51300</v>
      </c>
      <c r="IU38" s="9">
        <v>5807</v>
      </c>
      <c r="IV38" s="9">
        <v>536127</v>
      </c>
      <c r="IW38" s="9">
        <v>40678</v>
      </c>
      <c r="IX38" s="9">
        <v>141264</v>
      </c>
      <c r="IY38" s="9">
        <v>139756</v>
      </c>
      <c r="IZ38" s="9">
        <v>71500</v>
      </c>
      <c r="JA38" s="9">
        <v>24181</v>
      </c>
      <c r="JB38" s="9">
        <v>387959</v>
      </c>
      <c r="JC38" s="9">
        <v>384412</v>
      </c>
      <c r="JD38" s="9">
        <v>345696</v>
      </c>
      <c r="JE38" s="9">
        <v>437162</v>
      </c>
      <c r="JF38" s="9">
        <v>415691</v>
      </c>
      <c r="JG38" s="9">
        <v>402458</v>
      </c>
      <c r="JH38" s="9">
        <v>484308</v>
      </c>
      <c r="JI38" s="9">
        <v>400584</v>
      </c>
      <c r="JJ38" s="9">
        <v>27734</v>
      </c>
      <c r="JK38" s="9">
        <v>64027</v>
      </c>
      <c r="JL38" s="9">
        <v>92177</v>
      </c>
      <c r="JM38" s="9">
        <v>73246</v>
      </c>
      <c r="JN38" s="9">
        <v>10127</v>
      </c>
      <c r="JO38" s="9">
        <v>26745</v>
      </c>
      <c r="JP38" s="9">
        <v>8279</v>
      </c>
      <c r="JQ38" s="9">
        <v>136679</v>
      </c>
      <c r="JR38" s="9">
        <v>35989</v>
      </c>
      <c r="JS38" s="9">
        <v>59314</v>
      </c>
      <c r="JT38" s="9">
        <v>55069</v>
      </c>
      <c r="JU38" s="9">
        <v>134249</v>
      </c>
      <c r="JV38" s="9">
        <v>177417</v>
      </c>
      <c r="JW38" s="9">
        <v>44563</v>
      </c>
      <c r="JX38" s="9">
        <v>15729</v>
      </c>
      <c r="JY38" s="9">
        <v>20261</v>
      </c>
      <c r="JZ38" s="9">
        <v>89640</v>
      </c>
      <c r="KA38" s="9">
        <v>27514</v>
      </c>
      <c r="KB38" s="9">
        <v>53921</v>
      </c>
      <c r="KC38" s="9">
        <v>82412</v>
      </c>
      <c r="KD38" s="9">
        <v>238280</v>
      </c>
      <c r="KE38" s="9">
        <v>118031</v>
      </c>
      <c r="KF38" s="9">
        <v>55005</v>
      </c>
      <c r="KG38" s="9">
        <v>146442</v>
      </c>
      <c r="KH38" s="9">
        <v>170456</v>
      </c>
      <c r="KI38" s="9">
        <v>21863</v>
      </c>
      <c r="KJ38" s="9">
        <v>2300</v>
      </c>
      <c r="KK38" s="9">
        <v>15300</v>
      </c>
      <c r="KL38" s="9">
        <v>77371</v>
      </c>
      <c r="KM38" s="9">
        <v>78589</v>
      </c>
      <c r="KN38" s="9">
        <v>151614</v>
      </c>
      <c r="KO38" s="9">
        <v>35200</v>
      </c>
      <c r="KP38" s="9">
        <v>39534</v>
      </c>
      <c r="KQ38" s="9">
        <v>21357</v>
      </c>
      <c r="KR38" s="9">
        <v>99381</v>
      </c>
      <c r="KS38" s="9">
        <v>477765</v>
      </c>
      <c r="KT38" s="9">
        <v>234141</v>
      </c>
      <c r="KU38" s="9">
        <v>38631</v>
      </c>
      <c r="KV38" s="9">
        <v>21530</v>
      </c>
      <c r="KW38" s="9">
        <v>314233</v>
      </c>
      <c r="KX38" s="9">
        <v>42233</v>
      </c>
      <c r="KY38" s="9">
        <v>4932</v>
      </c>
      <c r="KZ38" s="9">
        <v>79075</v>
      </c>
      <c r="LA38" s="9">
        <v>152753</v>
      </c>
      <c r="LB38" s="9">
        <v>59437</v>
      </c>
      <c r="LC38" s="9">
        <v>638920</v>
      </c>
      <c r="LD38" s="9">
        <v>30066</v>
      </c>
      <c r="LE38" s="9">
        <v>43431</v>
      </c>
      <c r="LF38" s="9">
        <v>70464</v>
      </c>
      <c r="LG38" s="9">
        <v>1041354</v>
      </c>
      <c r="LH38" s="9">
        <v>3762</v>
      </c>
      <c r="LI38" s="9">
        <v>77426</v>
      </c>
      <c r="LJ38" s="9">
        <v>101835</v>
      </c>
      <c r="LK38" s="9">
        <v>109485</v>
      </c>
      <c r="LL38" s="9">
        <v>1020</v>
      </c>
      <c r="LM38" s="9">
        <v>196462</v>
      </c>
      <c r="LN38" s="9">
        <v>18480</v>
      </c>
      <c r="LO38" s="9">
        <v>110889</v>
      </c>
      <c r="LP38" s="9">
        <v>67381</v>
      </c>
      <c r="LQ38" s="9">
        <v>320234</v>
      </c>
      <c r="LR38" s="9">
        <v>426296</v>
      </c>
      <c r="LS38" s="9">
        <v>25729</v>
      </c>
      <c r="LT38" s="9">
        <v>34640</v>
      </c>
      <c r="LU38" s="9">
        <v>49113</v>
      </c>
      <c r="LV38" s="9">
        <v>45500</v>
      </c>
      <c r="LW38" s="9">
        <v>76560</v>
      </c>
      <c r="LX38" s="9">
        <v>99157</v>
      </c>
      <c r="LY38" s="9">
        <v>256094</v>
      </c>
      <c r="LZ38" s="9">
        <v>175</v>
      </c>
      <c r="MA38" s="9">
        <v>1207</v>
      </c>
      <c r="MB38" s="9">
        <v>118073</v>
      </c>
      <c r="MC38" s="9">
        <v>2049</v>
      </c>
      <c r="MD38" s="9">
        <v>423382</v>
      </c>
      <c r="ME38" s="9">
        <v>76636</v>
      </c>
      <c r="MF38" s="9">
        <v>588154</v>
      </c>
      <c r="MG38" s="9">
        <v>400185</v>
      </c>
      <c r="MH38" s="9">
        <v>4749953</v>
      </c>
      <c r="MI38" s="9">
        <v>50185</v>
      </c>
      <c r="MJ38" s="9">
        <v>127009</v>
      </c>
      <c r="MK38" s="9">
        <v>234359</v>
      </c>
      <c r="ML38" s="9">
        <v>1511746</v>
      </c>
      <c r="MM38" s="9">
        <v>232205</v>
      </c>
      <c r="MN38" s="9">
        <v>62308</v>
      </c>
      <c r="MO38" s="9">
        <v>39895</v>
      </c>
      <c r="MP38" s="9">
        <v>322756</v>
      </c>
      <c r="MQ38" s="9">
        <v>21212</v>
      </c>
      <c r="MR38" s="9">
        <v>292529</v>
      </c>
      <c r="MS38" s="9">
        <v>75370</v>
      </c>
      <c r="MT38" s="9">
        <v>17934</v>
      </c>
      <c r="MU38" s="9">
        <v>317558</v>
      </c>
      <c r="MV38" s="9">
        <v>153509</v>
      </c>
      <c r="MW38" s="9">
        <v>37304</v>
      </c>
      <c r="MX38" s="9">
        <v>65326</v>
      </c>
      <c r="MY38" s="9">
        <v>24625</v>
      </c>
      <c r="MZ38" s="9">
        <v>23233</v>
      </c>
      <c r="NA38" s="9">
        <v>40866</v>
      </c>
      <c r="NB38" s="9">
        <v>17203</v>
      </c>
      <c r="NC38" s="9">
        <v>60531</v>
      </c>
      <c r="ND38" s="9">
        <v>39683</v>
      </c>
      <c r="NE38" s="9">
        <v>68990</v>
      </c>
      <c r="NF38" s="9">
        <v>212695</v>
      </c>
      <c r="NG38" s="9">
        <v>68295</v>
      </c>
      <c r="NH38" s="9">
        <v>119306</v>
      </c>
      <c r="NI38" s="9">
        <v>8300</v>
      </c>
      <c r="NJ38" s="9">
        <v>138870</v>
      </c>
      <c r="NK38" s="9">
        <v>111597</v>
      </c>
      <c r="NL38" s="9">
        <v>103726</v>
      </c>
      <c r="NM38" s="9">
        <v>72450</v>
      </c>
      <c r="NN38" s="9">
        <v>303819</v>
      </c>
      <c r="NO38" s="9">
        <v>52463</v>
      </c>
      <c r="NP38" s="9">
        <v>47555</v>
      </c>
      <c r="NQ38" s="9">
        <v>47811</v>
      </c>
      <c r="NR38" s="9">
        <v>174176</v>
      </c>
      <c r="NS38" s="9">
        <v>4731</v>
      </c>
      <c r="NT38" s="9">
        <v>203392</v>
      </c>
      <c r="NU38" s="9">
        <v>50921</v>
      </c>
      <c r="NV38" s="9">
        <v>119739</v>
      </c>
      <c r="NW38" s="9">
        <v>143304</v>
      </c>
      <c r="NX38" s="9">
        <v>60972</v>
      </c>
      <c r="NY38" s="9">
        <v>97885</v>
      </c>
      <c r="NZ38" s="9">
        <v>22885</v>
      </c>
      <c r="OA38" s="9">
        <v>921026</v>
      </c>
      <c r="OB38" s="9">
        <v>127031</v>
      </c>
      <c r="OC38" s="9">
        <v>20488</v>
      </c>
      <c r="OD38" s="9">
        <v>20680</v>
      </c>
      <c r="OE38" s="9">
        <v>103282</v>
      </c>
      <c r="OF38" s="9">
        <v>421103</v>
      </c>
      <c r="OG38" s="9">
        <v>245620</v>
      </c>
      <c r="OH38" s="9">
        <v>68201</v>
      </c>
      <c r="OI38" s="9">
        <v>90110</v>
      </c>
      <c r="OJ38" s="9">
        <v>72434</v>
      </c>
      <c r="OK38" s="9">
        <v>253562</v>
      </c>
      <c r="OL38" s="9">
        <v>92052</v>
      </c>
      <c r="OM38" s="9">
        <v>152674</v>
      </c>
      <c r="ON38" s="9">
        <v>12320</v>
      </c>
      <c r="OO38" s="9">
        <v>281036</v>
      </c>
      <c r="OP38" s="9">
        <v>13718</v>
      </c>
      <c r="OQ38" s="9">
        <v>0</v>
      </c>
      <c r="OR38" s="9">
        <v>16174</v>
      </c>
      <c r="OS38" s="9">
        <v>180192</v>
      </c>
      <c r="OT38" s="9">
        <v>70652</v>
      </c>
      <c r="OU38" s="9">
        <v>59679</v>
      </c>
      <c r="OV38" s="9">
        <v>203070</v>
      </c>
      <c r="OW38" s="9">
        <v>94432</v>
      </c>
      <c r="OX38" s="9">
        <v>43331</v>
      </c>
    </row>
    <row r="39" spans="1:414" s="9" customFormat="1">
      <c r="A39" s="18" t="s">
        <v>57</v>
      </c>
      <c r="B39" s="19"/>
      <c r="C39" s="20" t="s">
        <v>58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9">
        <v>0</v>
      </c>
      <c r="FD39" s="9">
        <v>0</v>
      </c>
      <c r="FE39" s="9">
        <v>0</v>
      </c>
      <c r="FF39" s="9">
        <v>0</v>
      </c>
      <c r="FG39" s="9">
        <v>0</v>
      </c>
      <c r="FH39" s="9">
        <v>0</v>
      </c>
      <c r="FI39" s="9">
        <v>0</v>
      </c>
      <c r="FJ39" s="9">
        <v>0</v>
      </c>
      <c r="FK39" s="9">
        <v>0</v>
      </c>
      <c r="FL39" s="9">
        <v>0</v>
      </c>
      <c r="FM39" s="9">
        <v>0</v>
      </c>
      <c r="FN39" s="9">
        <v>0</v>
      </c>
      <c r="FO39" s="9">
        <v>0</v>
      </c>
      <c r="FP39" s="9">
        <v>0</v>
      </c>
      <c r="FQ39" s="9">
        <v>0</v>
      </c>
      <c r="FR39" s="9">
        <v>0</v>
      </c>
      <c r="FS39" s="9">
        <v>0</v>
      </c>
      <c r="FT39" s="9">
        <v>0</v>
      </c>
      <c r="FU39" s="9">
        <v>0</v>
      </c>
      <c r="FV39" s="9">
        <v>0</v>
      </c>
      <c r="FX39" s="9">
        <v>0</v>
      </c>
      <c r="FY39" s="9">
        <v>0</v>
      </c>
      <c r="FZ39" s="9">
        <v>0</v>
      </c>
      <c r="GA39" s="9">
        <v>0</v>
      </c>
      <c r="GB39" s="9">
        <v>0</v>
      </c>
      <c r="GC39" s="9">
        <v>0</v>
      </c>
      <c r="GD39" s="9">
        <v>60000</v>
      </c>
      <c r="GE39" s="9">
        <v>0</v>
      </c>
      <c r="GF39" s="9">
        <v>0</v>
      </c>
      <c r="GG39" s="9">
        <v>0</v>
      </c>
      <c r="GH39" s="9">
        <v>0</v>
      </c>
      <c r="GI39" s="9">
        <v>0</v>
      </c>
      <c r="GJ39" s="9">
        <v>0</v>
      </c>
      <c r="GK39" s="9">
        <v>0</v>
      </c>
      <c r="GL39" s="9">
        <v>0</v>
      </c>
      <c r="GM39" s="9">
        <v>0</v>
      </c>
      <c r="GN39" s="9">
        <v>0</v>
      </c>
      <c r="GO39" s="9">
        <v>0</v>
      </c>
      <c r="GP39" s="9">
        <v>0</v>
      </c>
      <c r="GQ39" s="9">
        <v>0</v>
      </c>
      <c r="GR39" s="9">
        <v>0</v>
      </c>
      <c r="GS39" s="9">
        <v>0</v>
      </c>
      <c r="GT39" s="9">
        <v>0</v>
      </c>
      <c r="GU39" s="9">
        <v>0</v>
      </c>
      <c r="GV39" s="9">
        <v>0</v>
      </c>
      <c r="GW39" s="9">
        <v>0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0</v>
      </c>
      <c r="HH39" s="9">
        <v>0</v>
      </c>
      <c r="HI39" s="9">
        <v>0</v>
      </c>
      <c r="HJ39" s="9">
        <v>0</v>
      </c>
      <c r="HK39" s="9">
        <v>0</v>
      </c>
      <c r="HL39" s="9">
        <v>0</v>
      </c>
      <c r="HM39" s="9">
        <v>0</v>
      </c>
      <c r="HN39" s="9">
        <v>0</v>
      </c>
      <c r="HO39" s="9">
        <v>0</v>
      </c>
      <c r="HP39" s="9">
        <v>0</v>
      </c>
      <c r="HQ39" s="9">
        <v>0</v>
      </c>
      <c r="HR39" s="9">
        <v>0</v>
      </c>
      <c r="HS39" s="9">
        <v>0</v>
      </c>
      <c r="HT39" s="9">
        <v>0</v>
      </c>
      <c r="HU39" s="9">
        <v>0</v>
      </c>
      <c r="HV39" s="9">
        <v>0</v>
      </c>
      <c r="HW39" s="9">
        <v>0</v>
      </c>
      <c r="HX39" s="9">
        <v>0</v>
      </c>
      <c r="HY39" s="9">
        <v>0</v>
      </c>
      <c r="HZ39" s="9">
        <v>0</v>
      </c>
      <c r="IA39" s="9">
        <v>0</v>
      </c>
      <c r="IB39" s="9">
        <v>0</v>
      </c>
      <c r="IC39" s="9">
        <v>0</v>
      </c>
      <c r="ID39" s="9">
        <v>0</v>
      </c>
      <c r="IE39" s="9">
        <v>0</v>
      </c>
      <c r="IF39" s="9">
        <v>0</v>
      </c>
      <c r="IG39" s="9">
        <v>0</v>
      </c>
      <c r="IH39" s="9">
        <v>0</v>
      </c>
      <c r="II39" s="9">
        <v>0</v>
      </c>
      <c r="IJ39" s="9">
        <v>0</v>
      </c>
      <c r="IK39" s="9">
        <v>0</v>
      </c>
      <c r="IL39" s="9">
        <v>0</v>
      </c>
      <c r="IM39" s="9">
        <v>0</v>
      </c>
      <c r="IN39" s="9">
        <v>0</v>
      </c>
      <c r="IO39" s="9">
        <v>0</v>
      </c>
      <c r="IP39" s="9">
        <v>0</v>
      </c>
      <c r="IQ39" s="9">
        <v>0</v>
      </c>
      <c r="IR39" s="9">
        <v>0</v>
      </c>
      <c r="IS39" s="9">
        <v>0</v>
      </c>
      <c r="IT39" s="9">
        <v>0</v>
      </c>
      <c r="IU39" s="9">
        <v>0</v>
      </c>
      <c r="IV39" s="9">
        <v>0</v>
      </c>
      <c r="IW39" s="9">
        <v>0</v>
      </c>
      <c r="IX39" s="9">
        <v>0</v>
      </c>
      <c r="IY39" s="9">
        <v>0</v>
      </c>
      <c r="IZ39" s="9">
        <v>0</v>
      </c>
      <c r="JA39" s="9">
        <v>0</v>
      </c>
      <c r="JB39" s="9">
        <v>0</v>
      </c>
      <c r="JC39" s="9">
        <v>0</v>
      </c>
      <c r="JD39" s="9">
        <v>0</v>
      </c>
      <c r="JE39" s="9">
        <v>0</v>
      </c>
      <c r="JF39" s="9">
        <v>0</v>
      </c>
      <c r="JG39" s="9">
        <v>0</v>
      </c>
      <c r="JH39" s="9">
        <v>0</v>
      </c>
      <c r="JI39" s="9">
        <v>0</v>
      </c>
      <c r="JJ39" s="9">
        <v>0</v>
      </c>
      <c r="JK39" s="9">
        <v>0</v>
      </c>
      <c r="JL39" s="9">
        <v>0</v>
      </c>
      <c r="JM39" s="9">
        <v>0</v>
      </c>
      <c r="JN39" s="9">
        <v>0</v>
      </c>
      <c r="JO39" s="9">
        <v>0</v>
      </c>
      <c r="JP39" s="9">
        <v>0</v>
      </c>
      <c r="JQ39" s="9">
        <v>0</v>
      </c>
      <c r="JR39" s="9">
        <v>0</v>
      </c>
      <c r="JS39" s="9">
        <v>0</v>
      </c>
      <c r="JT39" s="9">
        <v>0</v>
      </c>
      <c r="JU39" s="9">
        <v>0</v>
      </c>
      <c r="JV39" s="9">
        <v>0</v>
      </c>
      <c r="JW39" s="9">
        <v>0</v>
      </c>
      <c r="JX39" s="9">
        <v>0</v>
      </c>
      <c r="JY39" s="9">
        <v>0</v>
      </c>
      <c r="JZ39" s="9">
        <v>0</v>
      </c>
      <c r="KA39" s="9">
        <v>0</v>
      </c>
      <c r="KB39" s="9">
        <v>0</v>
      </c>
      <c r="KC39" s="9">
        <v>0</v>
      </c>
      <c r="KD39" s="9">
        <v>0</v>
      </c>
      <c r="KE39" s="9">
        <v>0</v>
      </c>
      <c r="KF39" s="9">
        <v>0</v>
      </c>
      <c r="KG39" s="9">
        <v>0</v>
      </c>
      <c r="KH39" s="9">
        <v>0</v>
      </c>
      <c r="KI39" s="9">
        <v>0</v>
      </c>
      <c r="KJ39" s="9">
        <v>0</v>
      </c>
      <c r="KK39" s="9">
        <v>0</v>
      </c>
      <c r="KL39" s="9">
        <v>0</v>
      </c>
      <c r="KM39" s="9">
        <v>0</v>
      </c>
      <c r="KN39" s="9">
        <v>0</v>
      </c>
      <c r="KO39" s="9">
        <v>0</v>
      </c>
      <c r="KP39" s="9">
        <v>0</v>
      </c>
      <c r="KQ39" s="9">
        <v>0</v>
      </c>
      <c r="KR39" s="9">
        <v>0</v>
      </c>
      <c r="KS39" s="9">
        <v>0</v>
      </c>
      <c r="KT39" s="9">
        <v>0</v>
      </c>
      <c r="KU39" s="9">
        <v>0</v>
      </c>
      <c r="KV39" s="9">
        <v>0</v>
      </c>
      <c r="KW39" s="9">
        <v>0</v>
      </c>
      <c r="KX39" s="9">
        <v>0</v>
      </c>
      <c r="KY39" s="9">
        <v>0</v>
      </c>
      <c r="KZ39" s="9">
        <v>0</v>
      </c>
      <c r="LA39" s="9">
        <v>0</v>
      </c>
      <c r="LB39" s="9">
        <v>0</v>
      </c>
      <c r="LC39" s="9">
        <v>0</v>
      </c>
      <c r="LD39" s="9">
        <v>0</v>
      </c>
      <c r="LE39" s="9">
        <v>0</v>
      </c>
      <c r="LF39" s="9">
        <v>0</v>
      </c>
      <c r="LG39" s="9">
        <v>0</v>
      </c>
      <c r="LH39" s="9">
        <v>0</v>
      </c>
      <c r="LI39" s="9">
        <v>0</v>
      </c>
      <c r="LJ39" s="9">
        <v>0</v>
      </c>
      <c r="LK39" s="9">
        <v>0</v>
      </c>
      <c r="LL39" s="9">
        <v>0</v>
      </c>
      <c r="LM39" s="9">
        <v>0</v>
      </c>
      <c r="LN39" s="9">
        <v>0</v>
      </c>
      <c r="LO39" s="9">
        <v>0</v>
      </c>
      <c r="LP39" s="9">
        <v>0</v>
      </c>
      <c r="LQ39" s="9">
        <v>0</v>
      </c>
      <c r="LR39" s="9">
        <v>0</v>
      </c>
      <c r="LS39" s="9">
        <v>0</v>
      </c>
      <c r="LT39" s="9">
        <v>1880</v>
      </c>
      <c r="LU39" s="9">
        <v>0</v>
      </c>
      <c r="LV39" s="9">
        <v>0</v>
      </c>
      <c r="LW39" s="9">
        <v>0</v>
      </c>
      <c r="LX39" s="9">
        <v>0</v>
      </c>
      <c r="LY39" s="9">
        <v>0</v>
      </c>
      <c r="LZ39" s="9">
        <v>0</v>
      </c>
      <c r="MA39" s="9">
        <v>0</v>
      </c>
      <c r="MB39" s="9">
        <v>0</v>
      </c>
      <c r="MC39" s="9">
        <v>0</v>
      </c>
      <c r="MD39" s="9">
        <v>0</v>
      </c>
      <c r="ME39" s="9">
        <v>0</v>
      </c>
      <c r="MF39" s="9">
        <v>0</v>
      </c>
      <c r="MG39" s="9">
        <v>0</v>
      </c>
      <c r="MH39" s="9">
        <v>0</v>
      </c>
      <c r="MI39" s="9">
        <v>0</v>
      </c>
      <c r="MJ39" s="9">
        <v>0</v>
      </c>
      <c r="MK39" s="9">
        <v>0</v>
      </c>
      <c r="ML39" s="9">
        <v>0</v>
      </c>
      <c r="MM39" s="9">
        <v>0</v>
      </c>
      <c r="MN39" s="9">
        <v>0</v>
      </c>
      <c r="MO39" s="9">
        <v>0</v>
      </c>
      <c r="MP39" s="9">
        <v>0</v>
      </c>
      <c r="MQ39" s="9">
        <v>0</v>
      </c>
      <c r="MR39" s="9">
        <v>0</v>
      </c>
      <c r="MS39" s="9">
        <v>0</v>
      </c>
      <c r="MT39" s="9">
        <v>0</v>
      </c>
      <c r="MU39" s="9">
        <v>0</v>
      </c>
      <c r="MV39" s="9">
        <v>0</v>
      </c>
      <c r="MW39" s="9">
        <v>0</v>
      </c>
      <c r="MX39" s="9">
        <v>0</v>
      </c>
      <c r="MY39" s="9">
        <v>0</v>
      </c>
      <c r="MZ39" s="9">
        <v>0</v>
      </c>
      <c r="NA39" s="9">
        <v>0</v>
      </c>
      <c r="NB39" s="9">
        <v>0</v>
      </c>
      <c r="NC39" s="9">
        <v>0</v>
      </c>
      <c r="ND39" s="9">
        <v>0</v>
      </c>
      <c r="NE39" s="9">
        <v>0</v>
      </c>
      <c r="NF39" s="9">
        <v>0</v>
      </c>
      <c r="NG39" s="9">
        <v>0</v>
      </c>
      <c r="NH39" s="9">
        <v>0</v>
      </c>
      <c r="NI39" s="9">
        <v>0</v>
      </c>
      <c r="NJ39" s="9">
        <v>0</v>
      </c>
      <c r="NK39" s="9">
        <v>0</v>
      </c>
      <c r="NL39" s="9">
        <v>0</v>
      </c>
      <c r="NM39" s="9">
        <v>0</v>
      </c>
      <c r="NN39" s="9">
        <v>0</v>
      </c>
      <c r="NO39" s="9">
        <v>0</v>
      </c>
      <c r="NP39" s="9">
        <v>0</v>
      </c>
      <c r="NQ39" s="9">
        <v>0</v>
      </c>
      <c r="NR39" s="9">
        <v>0</v>
      </c>
      <c r="NS39" s="9">
        <v>0</v>
      </c>
      <c r="NT39" s="9">
        <v>0</v>
      </c>
      <c r="NU39" s="9">
        <v>0</v>
      </c>
      <c r="NV39" s="9">
        <v>0</v>
      </c>
      <c r="NW39" s="9">
        <v>0</v>
      </c>
      <c r="NX39" s="9">
        <v>0</v>
      </c>
      <c r="NY39" s="9">
        <v>0</v>
      </c>
      <c r="NZ39" s="9">
        <v>0</v>
      </c>
      <c r="OA39" s="9">
        <v>0</v>
      </c>
      <c r="OB39" s="9">
        <v>0</v>
      </c>
      <c r="OC39" s="9">
        <v>0</v>
      </c>
      <c r="OD39" s="9">
        <v>0</v>
      </c>
      <c r="OE39" s="9">
        <v>0</v>
      </c>
      <c r="OF39" s="9">
        <v>0</v>
      </c>
      <c r="OG39" s="9">
        <v>0</v>
      </c>
      <c r="OH39" s="9">
        <v>0</v>
      </c>
      <c r="OI39" s="9">
        <v>0</v>
      </c>
      <c r="OJ39" s="9">
        <v>0</v>
      </c>
      <c r="OK39" s="9">
        <v>0</v>
      </c>
      <c r="OL39" s="9">
        <v>0</v>
      </c>
      <c r="OM39" s="9">
        <v>0</v>
      </c>
      <c r="ON39" s="9">
        <v>0</v>
      </c>
      <c r="OO39" s="9">
        <v>0</v>
      </c>
      <c r="OP39" s="9">
        <v>0</v>
      </c>
      <c r="OQ39" s="9">
        <v>0</v>
      </c>
      <c r="OR39" s="9">
        <v>0</v>
      </c>
      <c r="OS39" s="9">
        <v>0</v>
      </c>
      <c r="OT39" s="9">
        <v>0</v>
      </c>
      <c r="OU39" s="9">
        <v>0</v>
      </c>
      <c r="OV39" s="9">
        <v>0</v>
      </c>
      <c r="OW39" s="9">
        <v>0</v>
      </c>
      <c r="OX39" s="9">
        <v>0</v>
      </c>
    </row>
    <row r="40" spans="1:414" s="9" customFormat="1">
      <c r="A40" s="18" t="s">
        <v>59</v>
      </c>
      <c r="B40" s="19"/>
      <c r="C40" s="20" t="s">
        <v>60</v>
      </c>
      <c r="D40" s="9">
        <v>0</v>
      </c>
      <c r="E40" s="9">
        <v>57725</v>
      </c>
      <c r="F40" s="9">
        <v>35999</v>
      </c>
      <c r="G40" s="9">
        <v>45135</v>
      </c>
      <c r="H40" s="9">
        <v>1675</v>
      </c>
      <c r="I40" s="9">
        <v>45</v>
      </c>
      <c r="J40" s="9">
        <v>38864</v>
      </c>
      <c r="K40" s="9">
        <v>0</v>
      </c>
      <c r="L40" s="9">
        <v>0</v>
      </c>
      <c r="N40" s="9">
        <v>3352</v>
      </c>
      <c r="O40" s="9">
        <v>130686</v>
      </c>
      <c r="P40" s="9">
        <v>8136</v>
      </c>
      <c r="Q40" s="9">
        <v>0</v>
      </c>
      <c r="R40" s="9">
        <v>28596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324913</v>
      </c>
      <c r="Y40" s="9">
        <v>100536</v>
      </c>
      <c r="Z40" s="9">
        <v>67595</v>
      </c>
      <c r="AA40" s="9">
        <v>56452</v>
      </c>
      <c r="AB40" s="9">
        <v>207247</v>
      </c>
      <c r="AC40" s="9">
        <v>136281</v>
      </c>
      <c r="AD40" s="9">
        <v>146389</v>
      </c>
      <c r="AE40" s="9">
        <v>116405</v>
      </c>
      <c r="AF40" s="9">
        <v>213822</v>
      </c>
      <c r="AG40" s="9">
        <v>66183</v>
      </c>
      <c r="AH40" s="9">
        <v>95875</v>
      </c>
      <c r="AI40" s="9">
        <v>65625</v>
      </c>
      <c r="AJ40" s="9">
        <v>798739</v>
      </c>
      <c r="AK40" s="9">
        <v>0</v>
      </c>
      <c r="AL40" s="9">
        <v>0</v>
      </c>
      <c r="AM40" s="9">
        <v>3626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4463</v>
      </c>
      <c r="AZ40" s="9">
        <v>0</v>
      </c>
      <c r="BA40" s="9">
        <v>0</v>
      </c>
      <c r="BB40" s="9">
        <v>5569</v>
      </c>
      <c r="BC40" s="9">
        <v>15153</v>
      </c>
      <c r="BD40" s="9">
        <v>57613</v>
      </c>
      <c r="BE40" s="9">
        <v>3347</v>
      </c>
      <c r="BF40" s="9">
        <v>11203</v>
      </c>
      <c r="BG40" s="9">
        <v>261597</v>
      </c>
      <c r="BH40" s="9">
        <v>0</v>
      </c>
      <c r="BI40" s="9">
        <v>0</v>
      </c>
      <c r="BJ40" s="9">
        <v>0</v>
      </c>
      <c r="BK40" s="9">
        <v>14633</v>
      </c>
      <c r="BL40" s="9">
        <v>17289</v>
      </c>
      <c r="BM40" s="9">
        <v>183</v>
      </c>
      <c r="BN40" s="9">
        <v>328</v>
      </c>
      <c r="BO40" s="9">
        <v>174394</v>
      </c>
      <c r="BP40" s="9">
        <v>1196</v>
      </c>
      <c r="BQ40" s="9">
        <v>0</v>
      </c>
      <c r="BR40" s="9">
        <v>0</v>
      </c>
      <c r="BS40" s="9">
        <v>0</v>
      </c>
      <c r="BT40" s="9">
        <v>98400</v>
      </c>
      <c r="BU40" s="9">
        <v>9570</v>
      </c>
      <c r="BV40" s="9">
        <v>0</v>
      </c>
      <c r="BW40" s="9">
        <v>4933</v>
      </c>
      <c r="BX40" s="9">
        <v>7341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54915</v>
      </c>
      <c r="CQ40" s="9">
        <v>0</v>
      </c>
      <c r="CR40" s="9">
        <v>192679</v>
      </c>
      <c r="CS40" s="9">
        <v>0</v>
      </c>
      <c r="CT40" s="9">
        <v>4416</v>
      </c>
      <c r="CU40" s="9">
        <v>0</v>
      </c>
      <c r="CV40" s="9">
        <v>362827</v>
      </c>
      <c r="CW40" s="9">
        <v>0</v>
      </c>
      <c r="CX40" s="9">
        <v>71295</v>
      </c>
      <c r="CY40" s="9">
        <v>229386</v>
      </c>
      <c r="CZ40" s="9">
        <v>96082</v>
      </c>
      <c r="DA40" s="9">
        <v>35940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0</v>
      </c>
      <c r="DH40" s="9">
        <v>108885</v>
      </c>
      <c r="DI40" s="9">
        <v>67700</v>
      </c>
      <c r="DJ40" s="9">
        <v>16510</v>
      </c>
      <c r="DK40" s="9">
        <v>181109</v>
      </c>
      <c r="DL40" s="9">
        <v>46074</v>
      </c>
      <c r="DM40" s="9">
        <v>74106</v>
      </c>
      <c r="DN40" s="9">
        <v>0</v>
      </c>
      <c r="DO40" s="9">
        <v>0</v>
      </c>
      <c r="DP40" s="9">
        <v>64800</v>
      </c>
      <c r="DQ40" s="9">
        <v>115122</v>
      </c>
      <c r="DR40" s="9">
        <v>0</v>
      </c>
      <c r="DS40" s="9">
        <v>0</v>
      </c>
      <c r="DT40" s="9">
        <v>0</v>
      </c>
      <c r="DU40" s="9">
        <v>8134</v>
      </c>
      <c r="DV40" s="9">
        <v>0</v>
      </c>
      <c r="DW40" s="9">
        <v>45603</v>
      </c>
      <c r="DX40" s="9">
        <v>490</v>
      </c>
      <c r="DY40" s="9">
        <v>18630</v>
      </c>
      <c r="DZ40" s="9">
        <v>83916</v>
      </c>
      <c r="EA40" s="9">
        <v>394810</v>
      </c>
      <c r="EB40" s="9">
        <v>0</v>
      </c>
      <c r="EC40" s="9">
        <v>0</v>
      </c>
      <c r="ED40" s="9">
        <v>71156</v>
      </c>
      <c r="EE40" s="9">
        <v>0</v>
      </c>
      <c r="EF40" s="9">
        <v>58727</v>
      </c>
      <c r="EG40" s="9">
        <v>0</v>
      </c>
      <c r="EH40" s="9">
        <v>190169</v>
      </c>
      <c r="EI40" s="9">
        <v>0</v>
      </c>
      <c r="EJ40" s="9">
        <v>0</v>
      </c>
      <c r="EK40" s="9">
        <v>107269</v>
      </c>
      <c r="EL40" s="9">
        <v>0</v>
      </c>
      <c r="EM40" s="9">
        <v>0</v>
      </c>
      <c r="EN40" s="9">
        <v>2043</v>
      </c>
      <c r="EO40" s="9">
        <v>50639</v>
      </c>
      <c r="EP40" s="9">
        <v>115468</v>
      </c>
      <c r="EQ40" s="9">
        <v>0</v>
      </c>
      <c r="ER40" s="9">
        <v>512</v>
      </c>
      <c r="ES40" s="9">
        <v>0</v>
      </c>
      <c r="ET40" s="9">
        <v>0</v>
      </c>
      <c r="EU40" s="9">
        <v>0</v>
      </c>
      <c r="EV40" s="9">
        <v>0</v>
      </c>
      <c r="EW40" s="9">
        <v>102354</v>
      </c>
      <c r="EX40" s="9">
        <v>0</v>
      </c>
      <c r="EY40" s="9">
        <v>4849</v>
      </c>
      <c r="EZ40" s="9">
        <v>279</v>
      </c>
      <c r="FA40" s="9">
        <v>0</v>
      </c>
      <c r="FB40" s="9">
        <v>5826</v>
      </c>
      <c r="FC40" s="9">
        <v>90488</v>
      </c>
      <c r="FD40" s="9">
        <v>45244</v>
      </c>
      <c r="FE40" s="9">
        <v>67866</v>
      </c>
      <c r="FF40" s="9">
        <v>1517253</v>
      </c>
      <c r="FG40" s="9">
        <v>71812</v>
      </c>
      <c r="FH40" s="9">
        <v>15398</v>
      </c>
      <c r="FI40" s="9">
        <v>619839</v>
      </c>
      <c r="FJ40" s="9">
        <v>178196</v>
      </c>
      <c r="FK40" s="9">
        <v>369126</v>
      </c>
      <c r="FL40" s="9">
        <v>0</v>
      </c>
      <c r="FM40" s="9">
        <v>11975</v>
      </c>
      <c r="FN40" s="9">
        <v>0</v>
      </c>
      <c r="FO40" s="9">
        <v>0</v>
      </c>
      <c r="FP40" s="9">
        <v>122260</v>
      </c>
      <c r="FQ40" s="9">
        <v>619849</v>
      </c>
      <c r="FR40" s="9">
        <v>14123</v>
      </c>
      <c r="FS40" s="9">
        <v>17088</v>
      </c>
      <c r="FT40" s="9">
        <v>36635</v>
      </c>
      <c r="FU40" s="9">
        <v>48495</v>
      </c>
      <c r="FV40" s="9">
        <v>124657</v>
      </c>
      <c r="FW40" s="9">
        <v>121865</v>
      </c>
      <c r="FX40" s="9">
        <v>0</v>
      </c>
      <c r="FY40" s="9">
        <v>365</v>
      </c>
      <c r="FZ40" s="9">
        <v>2419</v>
      </c>
      <c r="GA40" s="9">
        <v>963</v>
      </c>
      <c r="GB40" s="9">
        <v>0</v>
      </c>
      <c r="GC40" s="9">
        <v>0</v>
      </c>
      <c r="GD40" s="9">
        <v>31138</v>
      </c>
      <c r="GE40" s="9">
        <v>890</v>
      </c>
      <c r="GF40" s="9">
        <v>0</v>
      </c>
      <c r="GG40" s="9">
        <v>113443</v>
      </c>
      <c r="GH40" s="9">
        <v>14190</v>
      </c>
      <c r="GI40" s="9">
        <v>0</v>
      </c>
      <c r="GJ40" s="9">
        <v>6605</v>
      </c>
      <c r="GK40" s="9">
        <v>164010</v>
      </c>
      <c r="GL40" s="9">
        <v>0</v>
      </c>
      <c r="GM40" s="9">
        <v>0</v>
      </c>
      <c r="GN40" s="9">
        <v>0</v>
      </c>
      <c r="GO40" s="9">
        <v>3192</v>
      </c>
      <c r="GP40" s="9">
        <v>21448</v>
      </c>
      <c r="GQ40" s="9">
        <v>141794</v>
      </c>
      <c r="GR40" s="9">
        <v>143850</v>
      </c>
      <c r="GS40" s="9">
        <v>217838</v>
      </c>
      <c r="GT40" s="9">
        <v>609660</v>
      </c>
      <c r="GU40" s="9">
        <v>0</v>
      </c>
      <c r="GV40" s="9">
        <v>11176</v>
      </c>
      <c r="GW40" s="9">
        <v>1223</v>
      </c>
      <c r="GX40" s="9">
        <v>11761</v>
      </c>
      <c r="GY40" s="9">
        <v>592753</v>
      </c>
      <c r="GZ40" s="9">
        <v>0</v>
      </c>
      <c r="HA40" s="9">
        <v>0</v>
      </c>
      <c r="HB40" s="9">
        <v>0</v>
      </c>
      <c r="HC40" s="9">
        <v>8540</v>
      </c>
      <c r="HD40" s="9">
        <v>27678</v>
      </c>
      <c r="HE40" s="9">
        <v>14316</v>
      </c>
      <c r="HF40" s="9">
        <v>58275</v>
      </c>
      <c r="HG40" s="9">
        <v>0</v>
      </c>
      <c r="HH40" s="9">
        <v>104985</v>
      </c>
      <c r="HI40" s="9">
        <v>255053</v>
      </c>
      <c r="HJ40" s="9">
        <v>8950</v>
      </c>
      <c r="HK40" s="9">
        <v>151685</v>
      </c>
      <c r="HL40" s="9">
        <v>19000</v>
      </c>
      <c r="HM40" s="9">
        <v>64312</v>
      </c>
      <c r="HN40" s="9">
        <v>19562</v>
      </c>
      <c r="HO40" s="9">
        <v>0</v>
      </c>
      <c r="HP40" s="9">
        <v>316360</v>
      </c>
      <c r="HQ40" s="9">
        <v>144277</v>
      </c>
      <c r="HR40" s="9">
        <v>0</v>
      </c>
      <c r="HS40" s="9">
        <v>70197</v>
      </c>
      <c r="HT40" s="9">
        <v>0</v>
      </c>
      <c r="HU40" s="9">
        <v>0</v>
      </c>
      <c r="HV40" s="9">
        <v>6459</v>
      </c>
      <c r="HW40" s="9">
        <v>8815</v>
      </c>
      <c r="HX40" s="9">
        <v>0</v>
      </c>
      <c r="HY40" s="9">
        <v>32039</v>
      </c>
      <c r="HZ40" s="9">
        <v>0</v>
      </c>
      <c r="IA40" s="9">
        <v>1562</v>
      </c>
      <c r="IB40" s="9">
        <v>178338</v>
      </c>
      <c r="IC40" s="9">
        <v>0</v>
      </c>
      <c r="ID40" s="9">
        <v>526</v>
      </c>
      <c r="IE40" s="9">
        <v>67609</v>
      </c>
      <c r="IF40" s="9">
        <v>2926</v>
      </c>
      <c r="IG40" s="9">
        <v>837</v>
      </c>
      <c r="IH40" s="9">
        <v>86427</v>
      </c>
      <c r="II40" s="9">
        <v>76161</v>
      </c>
      <c r="IJ40" s="9">
        <v>161132</v>
      </c>
      <c r="IK40" s="9">
        <v>90159</v>
      </c>
      <c r="IL40" s="9">
        <v>82118</v>
      </c>
      <c r="IM40" s="9">
        <v>137710</v>
      </c>
      <c r="IN40" s="9">
        <v>58498</v>
      </c>
      <c r="IO40" s="9">
        <v>4638</v>
      </c>
      <c r="IP40" s="9">
        <v>184542</v>
      </c>
      <c r="IQ40" s="9">
        <v>21122</v>
      </c>
      <c r="IR40" s="9">
        <v>3002</v>
      </c>
      <c r="IS40" s="9">
        <v>0</v>
      </c>
      <c r="IT40" s="9">
        <v>0</v>
      </c>
      <c r="IU40" s="9">
        <v>0</v>
      </c>
      <c r="IV40" s="9">
        <v>426894</v>
      </c>
      <c r="IW40" s="9">
        <v>0</v>
      </c>
      <c r="IX40" s="9">
        <v>0</v>
      </c>
      <c r="IY40" s="9">
        <v>0</v>
      </c>
      <c r="IZ40" s="9">
        <v>2175</v>
      </c>
      <c r="JA40" s="9">
        <v>14792</v>
      </c>
      <c r="JB40" s="9">
        <v>0</v>
      </c>
      <c r="JC40" s="9">
        <v>0</v>
      </c>
      <c r="JD40" s="9">
        <v>0</v>
      </c>
      <c r="JE40" s="9">
        <v>0</v>
      </c>
      <c r="JF40" s="9">
        <v>0</v>
      </c>
      <c r="JG40" s="9">
        <v>0</v>
      </c>
      <c r="JH40" s="9">
        <v>0</v>
      </c>
      <c r="JI40" s="9">
        <v>0</v>
      </c>
      <c r="JJ40" s="9">
        <v>0</v>
      </c>
      <c r="JK40" s="9">
        <v>11835</v>
      </c>
      <c r="JL40" s="9">
        <v>169842</v>
      </c>
      <c r="JM40" s="9">
        <v>0</v>
      </c>
      <c r="JN40" s="9">
        <v>10252</v>
      </c>
      <c r="JO40" s="9">
        <v>6853</v>
      </c>
      <c r="JP40" s="9">
        <v>0</v>
      </c>
      <c r="JQ40" s="9">
        <v>14673</v>
      </c>
      <c r="JR40" s="9">
        <v>100418</v>
      </c>
      <c r="JS40" s="9">
        <v>29999</v>
      </c>
      <c r="JT40" s="9">
        <v>0</v>
      </c>
      <c r="JU40" s="9">
        <v>0</v>
      </c>
      <c r="JV40" s="9">
        <v>5338</v>
      </c>
      <c r="JW40" s="9">
        <v>0</v>
      </c>
      <c r="JX40" s="9">
        <v>22336</v>
      </c>
      <c r="JY40" s="9">
        <v>0</v>
      </c>
      <c r="JZ40" s="9">
        <v>42150</v>
      </c>
      <c r="KA40" s="9">
        <v>0</v>
      </c>
      <c r="KB40" s="9">
        <v>0</v>
      </c>
      <c r="KC40" s="9">
        <v>13116</v>
      </c>
      <c r="KD40" s="9">
        <v>0</v>
      </c>
      <c r="KE40" s="9">
        <v>36708</v>
      </c>
      <c r="KF40" s="9">
        <v>3619</v>
      </c>
      <c r="KG40" s="9">
        <v>0</v>
      </c>
      <c r="KH40" s="9">
        <v>0</v>
      </c>
      <c r="KI40" s="9">
        <v>0</v>
      </c>
      <c r="KJ40" s="9">
        <v>0</v>
      </c>
      <c r="KK40" s="9">
        <v>3320</v>
      </c>
      <c r="KL40" s="9">
        <v>0</v>
      </c>
      <c r="KM40" s="9">
        <v>0</v>
      </c>
      <c r="KN40" s="9">
        <v>3024</v>
      </c>
      <c r="KO40" s="9">
        <v>1035</v>
      </c>
      <c r="KP40" s="9">
        <v>0</v>
      </c>
      <c r="KQ40" s="9">
        <v>0</v>
      </c>
      <c r="KR40" s="9">
        <v>2764</v>
      </c>
      <c r="KS40" s="9">
        <v>236181</v>
      </c>
      <c r="KT40" s="9">
        <v>79757</v>
      </c>
      <c r="KU40" s="9">
        <v>0</v>
      </c>
      <c r="KV40" s="9">
        <v>0</v>
      </c>
      <c r="KW40" s="9">
        <v>9255</v>
      </c>
      <c r="KX40" s="9">
        <v>2166</v>
      </c>
      <c r="KY40" s="9">
        <v>1896</v>
      </c>
      <c r="KZ40" s="9">
        <v>28519</v>
      </c>
      <c r="LA40" s="9">
        <v>46081</v>
      </c>
      <c r="LB40" s="9">
        <v>0</v>
      </c>
      <c r="LC40" s="9">
        <v>17240</v>
      </c>
      <c r="LD40" s="9">
        <v>26504</v>
      </c>
      <c r="LE40" s="9">
        <v>0</v>
      </c>
      <c r="LF40" s="9">
        <v>0</v>
      </c>
      <c r="LG40" s="9">
        <v>16200</v>
      </c>
      <c r="LH40" s="9">
        <v>0</v>
      </c>
      <c r="LI40" s="9">
        <v>0</v>
      </c>
      <c r="LJ40" s="9">
        <v>58568</v>
      </c>
      <c r="LK40" s="9">
        <v>0</v>
      </c>
      <c r="LL40" s="9">
        <v>7368</v>
      </c>
      <c r="LM40" s="9">
        <v>77966</v>
      </c>
      <c r="LN40" s="9">
        <v>925</v>
      </c>
      <c r="LO40" s="9">
        <v>0</v>
      </c>
      <c r="LP40" s="9">
        <v>261025</v>
      </c>
      <c r="LQ40" s="9">
        <v>0</v>
      </c>
      <c r="LR40" s="9">
        <v>71269</v>
      </c>
      <c r="LS40" s="9">
        <v>10647</v>
      </c>
      <c r="LT40" s="9">
        <v>594</v>
      </c>
      <c r="LU40" s="9">
        <v>28880</v>
      </c>
      <c r="LV40" s="9">
        <v>4181</v>
      </c>
      <c r="LW40" s="9">
        <v>0</v>
      </c>
      <c r="LX40" s="9">
        <v>0</v>
      </c>
      <c r="LY40" s="9">
        <v>2601</v>
      </c>
      <c r="LZ40" s="9">
        <v>0</v>
      </c>
      <c r="MA40" s="9">
        <v>0</v>
      </c>
      <c r="MB40" s="9">
        <v>0</v>
      </c>
      <c r="MC40" s="9">
        <v>0</v>
      </c>
      <c r="MD40" s="9">
        <v>256</v>
      </c>
      <c r="ME40" s="9">
        <v>3020</v>
      </c>
      <c r="MF40" s="9">
        <v>146094</v>
      </c>
      <c r="MG40" s="9">
        <v>58583</v>
      </c>
      <c r="MH40" s="9">
        <v>0</v>
      </c>
      <c r="MI40" s="9">
        <v>0</v>
      </c>
      <c r="MJ40" s="9">
        <v>52816</v>
      </c>
      <c r="MK40" s="9">
        <v>0</v>
      </c>
      <c r="ML40" s="9">
        <v>0</v>
      </c>
      <c r="MM40" s="9">
        <v>5345</v>
      </c>
      <c r="MN40" s="9">
        <v>0</v>
      </c>
      <c r="MO40" s="9">
        <v>55048</v>
      </c>
      <c r="MP40" s="9">
        <v>0</v>
      </c>
      <c r="MQ40" s="9">
        <v>0</v>
      </c>
      <c r="MR40" s="9">
        <v>0</v>
      </c>
      <c r="MS40" s="9">
        <v>9590</v>
      </c>
      <c r="MT40" s="9">
        <v>55200</v>
      </c>
      <c r="MU40" s="9">
        <v>0</v>
      </c>
      <c r="MV40" s="9">
        <v>0</v>
      </c>
      <c r="MW40" s="9">
        <v>0</v>
      </c>
      <c r="MX40" s="9">
        <v>0</v>
      </c>
      <c r="MY40" s="9">
        <v>0</v>
      </c>
      <c r="MZ40" s="9">
        <v>0</v>
      </c>
      <c r="NA40" s="9">
        <v>0</v>
      </c>
      <c r="NB40" s="9">
        <v>671</v>
      </c>
      <c r="NC40" s="9">
        <v>126524</v>
      </c>
      <c r="ND40" s="9">
        <v>0</v>
      </c>
      <c r="NE40" s="9">
        <v>0</v>
      </c>
      <c r="NF40" s="9">
        <v>206166</v>
      </c>
      <c r="NG40" s="9">
        <v>134415</v>
      </c>
      <c r="NH40" s="9">
        <v>0</v>
      </c>
      <c r="NI40" s="9">
        <v>0</v>
      </c>
      <c r="NJ40" s="9">
        <v>15075</v>
      </c>
      <c r="NK40" s="9">
        <v>134400</v>
      </c>
      <c r="NL40" s="9">
        <v>124833</v>
      </c>
      <c r="NM40" s="9">
        <v>6811</v>
      </c>
      <c r="NN40" s="9">
        <v>55011</v>
      </c>
      <c r="NO40" s="9">
        <v>69617</v>
      </c>
      <c r="NP40" s="9">
        <v>28093</v>
      </c>
      <c r="NQ40" s="9">
        <v>0</v>
      </c>
      <c r="NR40" s="9">
        <v>0</v>
      </c>
      <c r="NS40" s="9">
        <v>61424</v>
      </c>
      <c r="NT40" s="9">
        <v>48902</v>
      </c>
      <c r="NU40" s="9">
        <v>50974</v>
      </c>
      <c r="NV40" s="9">
        <v>0</v>
      </c>
      <c r="NW40" s="9">
        <v>4200</v>
      </c>
      <c r="NX40" s="9">
        <v>0</v>
      </c>
      <c r="NY40" s="9">
        <v>0</v>
      </c>
      <c r="NZ40" s="9">
        <v>0</v>
      </c>
      <c r="OA40" s="9">
        <v>319899</v>
      </c>
      <c r="OB40" s="9">
        <v>126527</v>
      </c>
      <c r="OC40" s="9">
        <v>14608</v>
      </c>
      <c r="OD40" s="9">
        <v>0</v>
      </c>
      <c r="OE40" s="9">
        <v>0</v>
      </c>
      <c r="OF40" s="9">
        <v>0</v>
      </c>
      <c r="OG40" s="9">
        <v>1704</v>
      </c>
      <c r="OH40" s="9">
        <v>39809</v>
      </c>
      <c r="OI40" s="9">
        <v>7567</v>
      </c>
      <c r="OJ40" s="9">
        <v>86672</v>
      </c>
      <c r="OK40" s="9">
        <v>0</v>
      </c>
      <c r="OL40" s="9">
        <v>98400</v>
      </c>
      <c r="OM40" s="9">
        <v>0</v>
      </c>
      <c r="ON40" s="9">
        <v>0</v>
      </c>
      <c r="OO40" s="9">
        <v>27584</v>
      </c>
      <c r="OP40" s="9">
        <v>0</v>
      </c>
      <c r="OQ40" s="9">
        <v>0</v>
      </c>
      <c r="OR40" s="9">
        <v>171920</v>
      </c>
      <c r="OS40" s="9">
        <v>83171</v>
      </c>
      <c r="OT40" s="9">
        <v>18834</v>
      </c>
      <c r="OU40" s="9">
        <v>94167</v>
      </c>
      <c r="OV40" s="9">
        <v>26362</v>
      </c>
      <c r="OW40" s="9">
        <v>0</v>
      </c>
      <c r="OX40" s="9">
        <v>6600</v>
      </c>
    </row>
    <row r="41" spans="1:414" s="9" customFormat="1">
      <c r="A41" s="18" t="s">
        <v>61</v>
      </c>
      <c r="B41" s="19"/>
      <c r="C41" s="20" t="s">
        <v>62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201615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9">
        <v>0</v>
      </c>
      <c r="FD41" s="9">
        <v>0</v>
      </c>
      <c r="FE41" s="9">
        <v>0</v>
      </c>
      <c r="FF41" s="9">
        <v>0</v>
      </c>
      <c r="FG41" s="9">
        <v>0</v>
      </c>
      <c r="FH41" s="9">
        <v>0</v>
      </c>
      <c r="FI41" s="9">
        <v>0</v>
      </c>
      <c r="FJ41" s="9">
        <v>0</v>
      </c>
      <c r="FK41" s="9">
        <v>0</v>
      </c>
      <c r="FL41" s="9">
        <v>0</v>
      </c>
      <c r="FM41" s="9">
        <v>0</v>
      </c>
      <c r="FN41" s="9">
        <v>0</v>
      </c>
      <c r="FO41" s="9">
        <v>0</v>
      </c>
      <c r="FP41" s="9">
        <v>0</v>
      </c>
      <c r="FQ41" s="9">
        <v>0</v>
      </c>
      <c r="FR41" s="9">
        <v>0</v>
      </c>
      <c r="FS41" s="9">
        <v>0</v>
      </c>
      <c r="FT41" s="9">
        <v>0</v>
      </c>
      <c r="FU41" s="9">
        <v>0</v>
      </c>
      <c r="FV41" s="9">
        <v>0</v>
      </c>
      <c r="FX41" s="9">
        <v>0</v>
      </c>
      <c r="FY41" s="9">
        <v>0</v>
      </c>
      <c r="FZ41" s="9">
        <v>0</v>
      </c>
      <c r="GA41" s="9">
        <v>0</v>
      </c>
      <c r="GB41" s="9">
        <v>0</v>
      </c>
      <c r="GC41" s="9">
        <v>0</v>
      </c>
      <c r="GD41" s="9">
        <v>0</v>
      </c>
      <c r="GE41" s="9">
        <v>0</v>
      </c>
      <c r="GF41" s="9">
        <v>0</v>
      </c>
      <c r="GG41" s="9">
        <v>0</v>
      </c>
      <c r="GH41" s="9">
        <v>0</v>
      </c>
      <c r="GI41" s="9">
        <v>0</v>
      </c>
      <c r="GJ41" s="9">
        <v>0</v>
      </c>
      <c r="GK41" s="9">
        <v>0</v>
      </c>
      <c r="GL41" s="9">
        <v>0</v>
      </c>
      <c r="GM41" s="9">
        <v>0</v>
      </c>
      <c r="GN41" s="9">
        <v>0</v>
      </c>
      <c r="GO41" s="9">
        <v>0</v>
      </c>
      <c r="GP41" s="9">
        <v>0</v>
      </c>
      <c r="GQ41" s="9">
        <v>0</v>
      </c>
      <c r="GR41" s="9">
        <v>0</v>
      </c>
      <c r="GS41" s="9">
        <v>0</v>
      </c>
      <c r="GT41" s="9">
        <v>0</v>
      </c>
      <c r="GU41" s="9">
        <v>0</v>
      </c>
      <c r="GV41" s="9">
        <v>0</v>
      </c>
      <c r="GW41" s="9">
        <v>0</v>
      </c>
      <c r="GX41" s="9">
        <v>0</v>
      </c>
      <c r="GY41" s="9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>
        <v>0</v>
      </c>
      <c r="HF41" s="9">
        <v>0</v>
      </c>
      <c r="HG41" s="9">
        <v>0</v>
      </c>
      <c r="HH41" s="9">
        <v>0</v>
      </c>
      <c r="HI41" s="9">
        <v>0</v>
      </c>
      <c r="HJ41" s="9">
        <v>0</v>
      </c>
      <c r="HK41" s="9">
        <v>0</v>
      </c>
      <c r="HL41" s="9">
        <v>0</v>
      </c>
      <c r="HM41" s="9">
        <v>0</v>
      </c>
      <c r="HN41" s="9">
        <v>0</v>
      </c>
      <c r="HO41" s="9">
        <v>0</v>
      </c>
      <c r="HP41" s="9">
        <v>0</v>
      </c>
      <c r="HQ41" s="9">
        <v>0</v>
      </c>
      <c r="HR41" s="9">
        <v>0</v>
      </c>
      <c r="HS41" s="9">
        <v>0</v>
      </c>
      <c r="HT41" s="9">
        <v>0</v>
      </c>
      <c r="HU41" s="9">
        <v>0</v>
      </c>
      <c r="HV41" s="9">
        <v>0</v>
      </c>
      <c r="HW41" s="9">
        <v>0</v>
      </c>
      <c r="HX41" s="9">
        <v>0</v>
      </c>
      <c r="HY41" s="9">
        <v>0</v>
      </c>
      <c r="HZ41" s="9">
        <v>0</v>
      </c>
      <c r="IA41" s="9">
        <v>0</v>
      </c>
      <c r="IB41" s="9">
        <v>0</v>
      </c>
      <c r="IC41" s="9">
        <v>0</v>
      </c>
      <c r="ID41" s="9">
        <v>0</v>
      </c>
      <c r="IE41" s="9">
        <v>0</v>
      </c>
      <c r="IF41" s="9">
        <v>0</v>
      </c>
      <c r="IG41" s="9">
        <v>0</v>
      </c>
      <c r="IH41" s="9">
        <v>0</v>
      </c>
      <c r="II41" s="9">
        <v>0</v>
      </c>
      <c r="IJ41" s="9">
        <v>0</v>
      </c>
      <c r="IK41" s="9">
        <v>0</v>
      </c>
      <c r="IL41" s="9">
        <v>0</v>
      </c>
      <c r="IM41" s="9">
        <v>0</v>
      </c>
      <c r="IN41" s="9">
        <v>0</v>
      </c>
      <c r="IO41" s="9">
        <v>0</v>
      </c>
      <c r="IP41" s="9">
        <v>0</v>
      </c>
      <c r="IQ41" s="9">
        <v>0</v>
      </c>
      <c r="IR41" s="9">
        <v>0</v>
      </c>
      <c r="IS41" s="9">
        <v>0</v>
      </c>
      <c r="IT41" s="9">
        <v>0</v>
      </c>
      <c r="IU41" s="9">
        <v>0</v>
      </c>
      <c r="IV41" s="9">
        <v>0</v>
      </c>
      <c r="IW41" s="9">
        <v>0</v>
      </c>
      <c r="IX41" s="9">
        <v>0</v>
      </c>
      <c r="IY41" s="9">
        <v>0</v>
      </c>
      <c r="IZ41" s="9">
        <v>0</v>
      </c>
      <c r="JA41" s="9">
        <v>0</v>
      </c>
      <c r="JB41" s="9">
        <v>0</v>
      </c>
      <c r="JC41" s="9">
        <v>0</v>
      </c>
      <c r="JD41" s="9">
        <v>0</v>
      </c>
      <c r="JE41" s="9">
        <v>0</v>
      </c>
      <c r="JF41" s="9">
        <v>0</v>
      </c>
      <c r="JG41" s="9">
        <v>0</v>
      </c>
      <c r="JH41" s="9">
        <v>0</v>
      </c>
      <c r="JI41" s="9">
        <v>0</v>
      </c>
      <c r="JJ41" s="9">
        <v>0</v>
      </c>
      <c r="JK41" s="9">
        <v>0</v>
      </c>
      <c r="JL41" s="9">
        <v>0</v>
      </c>
      <c r="JM41" s="9">
        <v>0</v>
      </c>
      <c r="JN41" s="9">
        <v>0</v>
      </c>
      <c r="JO41" s="9">
        <v>0</v>
      </c>
      <c r="JP41" s="9">
        <v>0</v>
      </c>
      <c r="JQ41" s="9">
        <v>0</v>
      </c>
      <c r="JR41" s="9">
        <v>0</v>
      </c>
      <c r="JS41" s="9">
        <v>0</v>
      </c>
      <c r="JT41" s="9">
        <v>0</v>
      </c>
      <c r="JU41" s="9">
        <v>0</v>
      </c>
      <c r="JV41" s="9">
        <v>0</v>
      </c>
      <c r="JW41" s="9">
        <v>0</v>
      </c>
      <c r="JX41" s="9">
        <v>0</v>
      </c>
      <c r="JY41" s="9">
        <v>0</v>
      </c>
      <c r="JZ41" s="9">
        <v>0</v>
      </c>
      <c r="KA41" s="9">
        <v>0</v>
      </c>
      <c r="KB41" s="9">
        <v>0</v>
      </c>
      <c r="KC41" s="9">
        <v>0</v>
      </c>
      <c r="KD41" s="9">
        <v>0</v>
      </c>
      <c r="KE41" s="9">
        <v>0</v>
      </c>
      <c r="KF41" s="9">
        <v>0</v>
      </c>
      <c r="KG41" s="9">
        <v>0</v>
      </c>
      <c r="KH41" s="9">
        <v>0</v>
      </c>
      <c r="KI41" s="9">
        <v>0</v>
      </c>
      <c r="KJ41" s="9">
        <v>0</v>
      </c>
      <c r="KK41" s="9">
        <v>0</v>
      </c>
      <c r="KL41" s="9">
        <v>0</v>
      </c>
      <c r="KM41" s="9">
        <v>0</v>
      </c>
      <c r="KN41" s="9">
        <v>0</v>
      </c>
      <c r="KO41" s="9">
        <v>0</v>
      </c>
      <c r="KP41" s="9">
        <v>0</v>
      </c>
      <c r="KQ41" s="9">
        <v>0</v>
      </c>
      <c r="KR41" s="9">
        <v>0</v>
      </c>
      <c r="KS41" s="9">
        <v>0</v>
      </c>
      <c r="KT41" s="9">
        <v>0</v>
      </c>
      <c r="KU41" s="9">
        <v>0</v>
      </c>
      <c r="KV41" s="9">
        <v>0</v>
      </c>
      <c r="KW41" s="9">
        <v>0</v>
      </c>
      <c r="KX41" s="9">
        <v>0</v>
      </c>
      <c r="KY41" s="9">
        <v>0</v>
      </c>
      <c r="KZ41" s="9">
        <v>0</v>
      </c>
      <c r="LA41" s="9">
        <v>0</v>
      </c>
      <c r="LB41" s="9">
        <v>0</v>
      </c>
      <c r="LC41" s="9">
        <v>0</v>
      </c>
      <c r="LD41" s="9">
        <v>0</v>
      </c>
      <c r="LE41" s="9">
        <v>0</v>
      </c>
      <c r="LF41" s="9">
        <v>0</v>
      </c>
      <c r="LG41" s="9">
        <v>0</v>
      </c>
      <c r="LH41" s="9">
        <v>0</v>
      </c>
      <c r="LI41" s="9">
        <v>0</v>
      </c>
      <c r="LJ41" s="9">
        <v>0</v>
      </c>
      <c r="LK41" s="9">
        <v>0</v>
      </c>
      <c r="LL41" s="9">
        <v>0</v>
      </c>
      <c r="LM41" s="9">
        <v>0</v>
      </c>
      <c r="LN41" s="9">
        <v>0</v>
      </c>
      <c r="LO41" s="9">
        <v>0</v>
      </c>
      <c r="LP41" s="9">
        <v>0</v>
      </c>
      <c r="LQ41" s="9">
        <v>0</v>
      </c>
      <c r="LR41" s="9">
        <v>0</v>
      </c>
      <c r="LS41" s="9">
        <v>0</v>
      </c>
      <c r="LT41" s="9">
        <v>0</v>
      </c>
      <c r="LU41" s="9">
        <v>0</v>
      </c>
      <c r="LV41" s="9">
        <v>0</v>
      </c>
      <c r="LW41" s="9">
        <v>0</v>
      </c>
      <c r="LX41" s="9">
        <v>0</v>
      </c>
      <c r="LY41" s="9">
        <v>0</v>
      </c>
      <c r="LZ41" s="9">
        <v>0</v>
      </c>
      <c r="MA41" s="9">
        <v>0</v>
      </c>
      <c r="MB41" s="9">
        <v>0</v>
      </c>
      <c r="MC41" s="9">
        <v>0</v>
      </c>
      <c r="MD41" s="9">
        <v>0</v>
      </c>
      <c r="ME41" s="9">
        <v>0</v>
      </c>
      <c r="MF41" s="9">
        <v>0</v>
      </c>
      <c r="MG41" s="9">
        <v>0</v>
      </c>
      <c r="MH41" s="9">
        <v>0</v>
      </c>
      <c r="MI41" s="9">
        <v>0</v>
      </c>
      <c r="MJ41" s="9">
        <v>0</v>
      </c>
      <c r="MK41" s="9">
        <v>0</v>
      </c>
      <c r="ML41" s="9">
        <v>0</v>
      </c>
      <c r="MM41" s="9">
        <v>0</v>
      </c>
      <c r="MN41" s="9">
        <v>0</v>
      </c>
      <c r="MO41" s="9">
        <v>0</v>
      </c>
      <c r="MP41" s="9">
        <v>0</v>
      </c>
      <c r="MQ41" s="9">
        <v>0</v>
      </c>
      <c r="MR41" s="9">
        <v>0</v>
      </c>
      <c r="MS41" s="9">
        <v>0</v>
      </c>
      <c r="MT41" s="9">
        <v>0</v>
      </c>
      <c r="MU41" s="9">
        <v>0</v>
      </c>
      <c r="MV41" s="9">
        <v>0</v>
      </c>
      <c r="MW41" s="9">
        <v>0</v>
      </c>
      <c r="MX41" s="9">
        <v>0</v>
      </c>
      <c r="MY41" s="9">
        <v>0</v>
      </c>
      <c r="MZ41" s="9">
        <v>0</v>
      </c>
      <c r="NA41" s="9">
        <v>0</v>
      </c>
      <c r="NB41" s="9">
        <v>0</v>
      </c>
      <c r="NC41" s="9">
        <v>0</v>
      </c>
      <c r="ND41" s="9">
        <v>0</v>
      </c>
      <c r="NE41" s="9">
        <v>0</v>
      </c>
      <c r="NF41" s="9">
        <v>0</v>
      </c>
      <c r="NG41" s="9">
        <v>0</v>
      </c>
      <c r="NH41" s="9">
        <v>0</v>
      </c>
      <c r="NI41" s="9">
        <v>0</v>
      </c>
      <c r="NJ41" s="9">
        <v>0</v>
      </c>
      <c r="NK41" s="9">
        <v>0</v>
      </c>
      <c r="NL41" s="9">
        <v>0</v>
      </c>
      <c r="NM41" s="9">
        <v>0</v>
      </c>
      <c r="NN41" s="9">
        <v>0</v>
      </c>
      <c r="NO41" s="9">
        <v>0</v>
      </c>
      <c r="NP41" s="9">
        <v>0</v>
      </c>
      <c r="NQ41" s="9">
        <v>0</v>
      </c>
      <c r="NR41" s="9">
        <v>0</v>
      </c>
      <c r="NS41" s="9">
        <v>0</v>
      </c>
      <c r="NT41" s="9">
        <v>0</v>
      </c>
      <c r="NU41" s="9">
        <v>0</v>
      </c>
      <c r="NV41" s="9">
        <v>0</v>
      </c>
      <c r="NW41" s="9">
        <v>0</v>
      </c>
      <c r="NX41" s="9">
        <v>0</v>
      </c>
      <c r="NY41" s="9">
        <v>0</v>
      </c>
      <c r="NZ41" s="9">
        <v>0</v>
      </c>
      <c r="OA41" s="9">
        <v>0</v>
      </c>
      <c r="OB41" s="9">
        <v>0</v>
      </c>
      <c r="OC41" s="9">
        <v>0</v>
      </c>
      <c r="OD41" s="9">
        <v>0</v>
      </c>
      <c r="OE41" s="9">
        <v>0</v>
      </c>
      <c r="OF41" s="9">
        <v>0</v>
      </c>
      <c r="OG41" s="9">
        <v>0</v>
      </c>
      <c r="OH41" s="9">
        <v>0</v>
      </c>
      <c r="OI41" s="9">
        <v>0</v>
      </c>
      <c r="OJ41" s="9">
        <v>0</v>
      </c>
      <c r="OK41" s="9">
        <v>0</v>
      </c>
      <c r="OL41" s="9">
        <v>0</v>
      </c>
      <c r="OM41" s="9">
        <v>0</v>
      </c>
      <c r="ON41" s="9">
        <v>0</v>
      </c>
      <c r="OO41" s="9">
        <v>0</v>
      </c>
      <c r="OP41" s="9">
        <v>0</v>
      </c>
      <c r="OQ41" s="9">
        <v>0</v>
      </c>
      <c r="OR41" s="9">
        <v>0</v>
      </c>
      <c r="OS41" s="9">
        <v>0</v>
      </c>
      <c r="OT41" s="9">
        <v>0</v>
      </c>
      <c r="OU41" s="9">
        <v>0</v>
      </c>
      <c r="OV41" s="9">
        <v>0</v>
      </c>
      <c r="OW41" s="9">
        <v>0</v>
      </c>
      <c r="OX41" s="9">
        <v>0</v>
      </c>
    </row>
    <row r="42" spans="1:414" s="9" customFormat="1">
      <c r="A42" s="18" t="s">
        <v>63</v>
      </c>
      <c r="B42" s="19"/>
      <c r="C42" s="20" t="s">
        <v>64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9">
        <v>0</v>
      </c>
      <c r="FD42" s="9">
        <v>0</v>
      </c>
      <c r="FE42" s="9">
        <v>0</v>
      </c>
      <c r="FF42" s="9">
        <v>0</v>
      </c>
      <c r="FG42" s="9">
        <v>0</v>
      </c>
      <c r="FH42" s="9">
        <v>0</v>
      </c>
      <c r="FI42" s="9">
        <v>0</v>
      </c>
      <c r="FJ42" s="9">
        <v>0</v>
      </c>
      <c r="FK42" s="9">
        <v>0</v>
      </c>
      <c r="FL42" s="9">
        <v>0</v>
      </c>
      <c r="FM42" s="9">
        <v>0</v>
      </c>
      <c r="FN42" s="9">
        <v>0</v>
      </c>
      <c r="FO42" s="9">
        <v>0</v>
      </c>
      <c r="FP42" s="9">
        <v>0</v>
      </c>
      <c r="FQ42" s="9">
        <v>0</v>
      </c>
      <c r="FR42" s="9">
        <v>0</v>
      </c>
      <c r="FS42" s="9">
        <v>0</v>
      </c>
      <c r="FT42" s="9">
        <v>0</v>
      </c>
      <c r="FU42" s="9">
        <v>0</v>
      </c>
      <c r="FV42" s="9">
        <v>0</v>
      </c>
      <c r="FX42" s="9">
        <v>0</v>
      </c>
      <c r="FY42" s="9">
        <v>0</v>
      </c>
      <c r="FZ42" s="9">
        <v>0</v>
      </c>
      <c r="GA42" s="9">
        <v>0</v>
      </c>
      <c r="GB42" s="9">
        <v>0</v>
      </c>
      <c r="GC42" s="9">
        <v>0</v>
      </c>
      <c r="GD42" s="9">
        <v>0</v>
      </c>
      <c r="GE42" s="9">
        <v>0</v>
      </c>
      <c r="GF42" s="9">
        <v>0</v>
      </c>
      <c r="GG42" s="9">
        <v>0</v>
      </c>
      <c r="GH42" s="9">
        <v>0</v>
      </c>
      <c r="GI42" s="9">
        <v>0</v>
      </c>
      <c r="GJ42" s="9">
        <v>0</v>
      </c>
      <c r="GK42" s="9">
        <v>0</v>
      </c>
      <c r="GL42" s="9">
        <v>0</v>
      </c>
      <c r="GM42" s="9">
        <v>0</v>
      </c>
      <c r="GN42" s="9">
        <v>0</v>
      </c>
      <c r="GO42" s="9">
        <v>0</v>
      </c>
      <c r="GP42" s="9">
        <v>0</v>
      </c>
      <c r="GQ42" s="9">
        <v>0</v>
      </c>
      <c r="GR42" s="9">
        <v>0</v>
      </c>
      <c r="GS42" s="9">
        <v>0</v>
      </c>
      <c r="GT42" s="9">
        <v>0</v>
      </c>
      <c r="GU42" s="9">
        <v>0</v>
      </c>
      <c r="GV42" s="9">
        <v>0</v>
      </c>
      <c r="GW42" s="9">
        <v>0</v>
      </c>
      <c r="GX42" s="9">
        <v>0</v>
      </c>
      <c r="GY42" s="9">
        <v>0</v>
      </c>
      <c r="GZ42" s="9">
        <v>0</v>
      </c>
      <c r="HA42" s="9">
        <v>0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9">
        <v>0</v>
      </c>
      <c r="HH42" s="9">
        <v>0</v>
      </c>
      <c r="HI42" s="9">
        <v>0</v>
      </c>
      <c r="HJ42" s="9">
        <v>0</v>
      </c>
      <c r="HK42" s="9">
        <v>0</v>
      </c>
      <c r="HL42" s="9">
        <v>0</v>
      </c>
      <c r="HM42" s="9">
        <v>0</v>
      </c>
      <c r="HN42" s="9">
        <v>0</v>
      </c>
      <c r="HO42" s="9">
        <v>0</v>
      </c>
      <c r="HP42" s="9">
        <v>0</v>
      </c>
      <c r="HQ42" s="9">
        <v>0</v>
      </c>
      <c r="HR42" s="9">
        <v>0</v>
      </c>
      <c r="HS42" s="9">
        <v>0</v>
      </c>
      <c r="HT42" s="9">
        <v>0</v>
      </c>
      <c r="HU42" s="9">
        <v>0</v>
      </c>
      <c r="HV42" s="9">
        <v>0</v>
      </c>
      <c r="HW42" s="9">
        <v>0</v>
      </c>
      <c r="HX42" s="9">
        <v>0</v>
      </c>
      <c r="HY42" s="9">
        <v>0</v>
      </c>
      <c r="HZ42" s="9">
        <v>0</v>
      </c>
      <c r="IA42" s="9">
        <v>0</v>
      </c>
      <c r="IB42" s="9">
        <v>0</v>
      </c>
      <c r="IC42" s="9">
        <v>0</v>
      </c>
      <c r="ID42" s="9">
        <v>0</v>
      </c>
      <c r="IE42" s="9">
        <v>0</v>
      </c>
      <c r="IF42" s="9">
        <v>0</v>
      </c>
      <c r="IG42" s="9">
        <v>0</v>
      </c>
      <c r="IH42" s="9">
        <v>0</v>
      </c>
      <c r="II42" s="9">
        <v>0</v>
      </c>
      <c r="IJ42" s="9">
        <v>0</v>
      </c>
      <c r="IK42" s="9">
        <v>0</v>
      </c>
      <c r="IL42" s="9">
        <v>0</v>
      </c>
      <c r="IM42" s="9">
        <v>0</v>
      </c>
      <c r="IN42" s="9">
        <v>0</v>
      </c>
      <c r="IO42" s="9">
        <v>0</v>
      </c>
      <c r="IP42" s="9">
        <v>0</v>
      </c>
      <c r="IQ42" s="9">
        <v>0</v>
      </c>
      <c r="IR42" s="9">
        <v>0</v>
      </c>
      <c r="IS42" s="9">
        <v>0</v>
      </c>
      <c r="IT42" s="9">
        <v>0</v>
      </c>
      <c r="IU42" s="9">
        <v>0</v>
      </c>
      <c r="IV42" s="9">
        <v>0</v>
      </c>
      <c r="IW42" s="9">
        <v>0</v>
      </c>
      <c r="IX42" s="9">
        <v>0</v>
      </c>
      <c r="IY42" s="9">
        <v>0</v>
      </c>
      <c r="IZ42" s="9">
        <v>0</v>
      </c>
      <c r="JA42" s="9">
        <v>0</v>
      </c>
      <c r="JB42" s="9">
        <v>0</v>
      </c>
      <c r="JC42" s="9">
        <v>0</v>
      </c>
      <c r="JD42" s="9">
        <v>0</v>
      </c>
      <c r="JE42" s="9">
        <v>0</v>
      </c>
      <c r="JF42" s="9">
        <v>0</v>
      </c>
      <c r="JG42" s="9">
        <v>0</v>
      </c>
      <c r="JH42" s="9">
        <v>0</v>
      </c>
      <c r="JI42" s="9">
        <v>0</v>
      </c>
      <c r="JJ42" s="9">
        <v>0</v>
      </c>
      <c r="JK42" s="9">
        <v>0</v>
      </c>
      <c r="JL42" s="9">
        <v>0</v>
      </c>
      <c r="JM42" s="9">
        <v>0</v>
      </c>
      <c r="JN42" s="9">
        <v>0</v>
      </c>
      <c r="JO42" s="9">
        <v>0</v>
      </c>
      <c r="JP42" s="9">
        <v>0</v>
      </c>
      <c r="JQ42" s="9">
        <v>0</v>
      </c>
      <c r="JR42" s="9">
        <v>0</v>
      </c>
      <c r="JS42" s="9">
        <v>0</v>
      </c>
      <c r="JT42" s="9">
        <v>0</v>
      </c>
      <c r="JU42" s="9">
        <v>0</v>
      </c>
      <c r="JV42" s="9">
        <v>0</v>
      </c>
      <c r="JW42" s="9">
        <v>0</v>
      </c>
      <c r="JX42" s="9">
        <v>0</v>
      </c>
      <c r="JY42" s="9">
        <v>0</v>
      </c>
      <c r="JZ42" s="9">
        <v>0</v>
      </c>
      <c r="KA42" s="9">
        <v>0</v>
      </c>
      <c r="KB42" s="9">
        <v>0</v>
      </c>
      <c r="KC42" s="9">
        <v>0</v>
      </c>
      <c r="KD42" s="9">
        <v>0</v>
      </c>
      <c r="KE42" s="9">
        <v>0</v>
      </c>
      <c r="KF42" s="9">
        <v>0</v>
      </c>
      <c r="KG42" s="9">
        <v>0</v>
      </c>
      <c r="KH42" s="9">
        <v>0</v>
      </c>
      <c r="KI42" s="9">
        <v>0</v>
      </c>
      <c r="KJ42" s="9">
        <v>0</v>
      </c>
      <c r="KK42" s="9">
        <v>0</v>
      </c>
      <c r="KL42" s="9">
        <v>0</v>
      </c>
      <c r="KM42" s="9">
        <v>0</v>
      </c>
      <c r="KN42" s="9">
        <v>0</v>
      </c>
      <c r="KO42" s="9">
        <v>0</v>
      </c>
      <c r="KP42" s="9">
        <v>0</v>
      </c>
      <c r="KQ42" s="9">
        <v>0</v>
      </c>
      <c r="KR42" s="9">
        <v>0</v>
      </c>
      <c r="KS42" s="9">
        <v>0</v>
      </c>
      <c r="KT42" s="9">
        <v>0</v>
      </c>
      <c r="KU42" s="9">
        <v>0</v>
      </c>
      <c r="KV42" s="9">
        <v>0</v>
      </c>
      <c r="KW42" s="9">
        <v>0</v>
      </c>
      <c r="KX42" s="9">
        <v>0</v>
      </c>
      <c r="KY42" s="9">
        <v>0</v>
      </c>
      <c r="KZ42" s="9">
        <v>0</v>
      </c>
      <c r="LA42" s="9">
        <v>0</v>
      </c>
      <c r="LB42" s="9">
        <v>0</v>
      </c>
      <c r="LC42" s="9">
        <v>0</v>
      </c>
      <c r="LD42" s="9">
        <v>0</v>
      </c>
      <c r="LE42" s="9">
        <v>0</v>
      </c>
      <c r="LF42" s="9">
        <v>0</v>
      </c>
      <c r="LG42" s="9">
        <v>0</v>
      </c>
      <c r="LH42" s="9">
        <v>0</v>
      </c>
      <c r="LI42" s="9">
        <v>0</v>
      </c>
      <c r="LJ42" s="9">
        <v>0</v>
      </c>
      <c r="LK42" s="9">
        <v>0</v>
      </c>
      <c r="LL42" s="9">
        <v>0</v>
      </c>
      <c r="LM42" s="9">
        <v>0</v>
      </c>
      <c r="LN42" s="9">
        <v>0</v>
      </c>
      <c r="LO42" s="9">
        <v>0</v>
      </c>
      <c r="LP42" s="9">
        <v>0</v>
      </c>
      <c r="LQ42" s="9">
        <v>0</v>
      </c>
      <c r="LR42" s="9">
        <v>0</v>
      </c>
      <c r="LS42" s="9">
        <v>0</v>
      </c>
      <c r="LT42" s="9">
        <v>0</v>
      </c>
      <c r="LU42" s="9">
        <v>0</v>
      </c>
      <c r="LV42" s="9">
        <v>0</v>
      </c>
      <c r="LW42" s="9">
        <v>0</v>
      </c>
      <c r="LX42" s="9">
        <v>0</v>
      </c>
      <c r="LY42" s="9">
        <v>0</v>
      </c>
      <c r="LZ42" s="9">
        <v>0</v>
      </c>
      <c r="MA42" s="9">
        <v>0</v>
      </c>
      <c r="MB42" s="9">
        <v>0</v>
      </c>
      <c r="MC42" s="9">
        <v>0</v>
      </c>
      <c r="MD42" s="9">
        <v>0</v>
      </c>
      <c r="ME42" s="9">
        <v>0</v>
      </c>
      <c r="MF42" s="9">
        <v>0</v>
      </c>
      <c r="MG42" s="9">
        <v>0</v>
      </c>
      <c r="MH42" s="9">
        <v>0</v>
      </c>
      <c r="MI42" s="9">
        <v>0</v>
      </c>
      <c r="MJ42" s="9">
        <v>0</v>
      </c>
      <c r="MK42" s="9">
        <v>0</v>
      </c>
      <c r="ML42" s="9">
        <v>0</v>
      </c>
      <c r="MM42" s="9">
        <v>0</v>
      </c>
      <c r="MN42" s="9">
        <v>0</v>
      </c>
      <c r="MO42" s="9">
        <v>0</v>
      </c>
      <c r="MP42" s="9">
        <v>0</v>
      </c>
      <c r="MQ42" s="9">
        <v>0</v>
      </c>
      <c r="MR42" s="9">
        <v>0</v>
      </c>
      <c r="MS42" s="9">
        <v>0</v>
      </c>
      <c r="MT42" s="9">
        <v>0</v>
      </c>
      <c r="MU42" s="9">
        <v>0</v>
      </c>
      <c r="MV42" s="9">
        <v>0</v>
      </c>
      <c r="MW42" s="9">
        <v>0</v>
      </c>
      <c r="MX42" s="9">
        <v>0</v>
      </c>
      <c r="MY42" s="9">
        <v>0</v>
      </c>
      <c r="MZ42" s="9">
        <v>0</v>
      </c>
      <c r="NA42" s="9">
        <v>0</v>
      </c>
      <c r="NB42" s="9">
        <v>0</v>
      </c>
      <c r="NC42" s="9">
        <v>0</v>
      </c>
      <c r="ND42" s="9">
        <v>0</v>
      </c>
      <c r="NE42" s="9">
        <v>0</v>
      </c>
      <c r="NF42" s="9">
        <v>0</v>
      </c>
      <c r="NG42" s="9">
        <v>0</v>
      </c>
      <c r="NH42" s="9">
        <v>0</v>
      </c>
      <c r="NI42" s="9">
        <v>0</v>
      </c>
      <c r="NJ42" s="9">
        <v>0</v>
      </c>
      <c r="NK42" s="9">
        <v>0</v>
      </c>
      <c r="NL42" s="9">
        <v>0</v>
      </c>
      <c r="NM42" s="9">
        <v>0</v>
      </c>
      <c r="NN42" s="9">
        <v>0</v>
      </c>
      <c r="NO42" s="9">
        <v>0</v>
      </c>
      <c r="NP42" s="9">
        <v>0</v>
      </c>
      <c r="NQ42" s="9">
        <v>0</v>
      </c>
      <c r="NR42" s="9">
        <v>0</v>
      </c>
      <c r="NS42" s="9">
        <v>0</v>
      </c>
      <c r="NT42" s="9">
        <v>13842</v>
      </c>
      <c r="NU42" s="9">
        <v>0</v>
      </c>
      <c r="NV42" s="9">
        <v>0</v>
      </c>
      <c r="NW42" s="9">
        <v>0</v>
      </c>
      <c r="NX42" s="9">
        <v>0</v>
      </c>
      <c r="NY42" s="9">
        <v>0</v>
      </c>
      <c r="NZ42" s="9">
        <v>0</v>
      </c>
      <c r="OA42" s="9">
        <v>0</v>
      </c>
      <c r="OB42" s="9">
        <v>0</v>
      </c>
      <c r="OC42" s="9">
        <v>0</v>
      </c>
      <c r="OD42" s="9">
        <v>0</v>
      </c>
      <c r="OE42" s="9">
        <v>0</v>
      </c>
      <c r="OF42" s="9">
        <v>0</v>
      </c>
      <c r="OG42" s="9">
        <v>0</v>
      </c>
      <c r="OH42" s="9">
        <v>0</v>
      </c>
      <c r="OI42" s="9">
        <v>0</v>
      </c>
      <c r="OJ42" s="9">
        <v>0</v>
      </c>
      <c r="OK42" s="9">
        <v>0</v>
      </c>
      <c r="OL42" s="9">
        <v>0</v>
      </c>
      <c r="OM42" s="9">
        <v>0</v>
      </c>
      <c r="ON42" s="9">
        <v>0</v>
      </c>
      <c r="OO42" s="9">
        <v>0</v>
      </c>
      <c r="OP42" s="9">
        <v>0</v>
      </c>
      <c r="OQ42" s="9">
        <v>0</v>
      </c>
      <c r="OR42" s="9">
        <v>0</v>
      </c>
      <c r="OS42" s="9">
        <v>0</v>
      </c>
      <c r="OT42" s="9">
        <v>0</v>
      </c>
      <c r="OU42" s="9">
        <v>0</v>
      </c>
      <c r="OV42" s="9">
        <v>0</v>
      </c>
      <c r="OW42" s="9">
        <v>0</v>
      </c>
      <c r="OX42" s="9">
        <v>0</v>
      </c>
    </row>
    <row r="43" spans="1:414" s="9" customFormat="1">
      <c r="A43" s="18" t="s">
        <v>65</v>
      </c>
      <c r="B43" s="19"/>
      <c r="C43" s="20" t="s">
        <v>66</v>
      </c>
      <c r="D43" s="9">
        <v>5356</v>
      </c>
      <c r="E43" s="9">
        <v>0</v>
      </c>
      <c r="F43" s="9">
        <v>0</v>
      </c>
      <c r="G43" s="9">
        <v>6869</v>
      </c>
      <c r="H43" s="9">
        <v>30864</v>
      </c>
      <c r="I43" s="9">
        <v>68286</v>
      </c>
      <c r="J43" s="9">
        <v>74383</v>
      </c>
      <c r="K43" s="9">
        <v>0</v>
      </c>
      <c r="L43" s="9">
        <v>0</v>
      </c>
      <c r="M43" s="9">
        <v>27749</v>
      </c>
      <c r="N43" s="9">
        <v>0</v>
      </c>
      <c r="O43" s="9">
        <v>24000</v>
      </c>
      <c r="P43" s="9">
        <v>29335</v>
      </c>
      <c r="Q43" s="9">
        <v>0</v>
      </c>
      <c r="R43" s="9">
        <v>0</v>
      </c>
      <c r="S43" s="9">
        <v>1437</v>
      </c>
      <c r="T43" s="9">
        <v>6482</v>
      </c>
      <c r="U43" s="9">
        <v>9468</v>
      </c>
      <c r="V43" s="9">
        <v>22975</v>
      </c>
      <c r="W43" s="9">
        <v>5500</v>
      </c>
      <c r="X43" s="9">
        <v>66416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4650</v>
      </c>
      <c r="AJ43" s="9">
        <v>231250</v>
      </c>
      <c r="AK43" s="9">
        <v>0</v>
      </c>
      <c r="AL43" s="9">
        <v>29873</v>
      </c>
      <c r="AM43" s="9">
        <v>10962</v>
      </c>
      <c r="AN43" s="9">
        <v>43737</v>
      </c>
      <c r="AO43" s="9">
        <v>44021</v>
      </c>
      <c r="AP43" s="9">
        <v>43723</v>
      </c>
      <c r="AQ43" s="9">
        <v>44921</v>
      </c>
      <c r="AR43" s="9">
        <v>42678</v>
      </c>
      <c r="AS43" s="9">
        <v>42015</v>
      </c>
      <c r="AT43" s="9">
        <v>40907</v>
      </c>
      <c r="AU43" s="9">
        <v>38192</v>
      </c>
      <c r="AV43" s="9">
        <v>46991</v>
      </c>
      <c r="AW43" s="9">
        <v>45223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122798</v>
      </c>
      <c r="BH43" s="9">
        <v>0</v>
      </c>
      <c r="BI43" s="9">
        <v>0</v>
      </c>
      <c r="BJ43" s="9">
        <v>15794</v>
      </c>
      <c r="BK43" s="9">
        <v>0</v>
      </c>
      <c r="BL43" s="9">
        <v>23412</v>
      </c>
      <c r="BM43" s="9">
        <v>0</v>
      </c>
      <c r="BN43" s="9">
        <v>0</v>
      </c>
      <c r="BO43" s="9">
        <v>0</v>
      </c>
      <c r="BP43" s="9">
        <v>0</v>
      </c>
      <c r="BQ43" s="9">
        <v>32990</v>
      </c>
      <c r="BR43" s="9">
        <v>74571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82835</v>
      </c>
      <c r="CA43" s="9">
        <v>41544</v>
      </c>
      <c r="CB43" s="9">
        <v>112266</v>
      </c>
      <c r="CC43" s="9">
        <v>182065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155836</v>
      </c>
      <c r="CN43" s="9">
        <v>155005</v>
      </c>
      <c r="CO43" s="9">
        <v>76634</v>
      </c>
      <c r="CP43" s="9">
        <v>29023</v>
      </c>
      <c r="CQ43" s="9">
        <v>32289</v>
      </c>
      <c r="CR43" s="9">
        <v>0</v>
      </c>
      <c r="CS43" s="9">
        <v>0</v>
      </c>
      <c r="CT43" s="9">
        <v>0</v>
      </c>
      <c r="CU43" s="9">
        <v>12950</v>
      </c>
      <c r="CV43" s="9">
        <v>0</v>
      </c>
      <c r="CW43" s="9">
        <v>26595</v>
      </c>
      <c r="CX43" s="9">
        <v>0</v>
      </c>
      <c r="CY43" s="9">
        <v>0</v>
      </c>
      <c r="CZ43" s="9">
        <v>0</v>
      </c>
      <c r="DA43" s="9">
        <v>42738</v>
      </c>
      <c r="DB43" s="9">
        <v>29290</v>
      </c>
      <c r="DC43" s="9">
        <v>0</v>
      </c>
      <c r="DD43" s="9">
        <v>0</v>
      </c>
      <c r="DE43" s="9">
        <v>37384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22332</v>
      </c>
      <c r="DL43" s="9">
        <v>55624</v>
      </c>
      <c r="DM43" s="9">
        <v>0</v>
      </c>
      <c r="DN43" s="9">
        <v>27639</v>
      </c>
      <c r="DO43" s="9">
        <v>0</v>
      </c>
      <c r="DP43" s="9">
        <v>156431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9">
        <v>9371</v>
      </c>
      <c r="DY43" s="9">
        <v>0</v>
      </c>
      <c r="DZ43" s="9">
        <v>0</v>
      </c>
      <c r="EA43" s="9">
        <v>23972</v>
      </c>
      <c r="EB43" s="9">
        <v>0</v>
      </c>
      <c r="EC43" s="9">
        <v>0</v>
      </c>
      <c r="ED43" s="9">
        <v>18422</v>
      </c>
      <c r="EE43" s="9">
        <v>0</v>
      </c>
      <c r="EF43" s="9">
        <v>23044</v>
      </c>
      <c r="EG43" s="9">
        <v>25283</v>
      </c>
      <c r="EH43" s="9">
        <v>12224</v>
      </c>
      <c r="EI43" s="9">
        <v>0</v>
      </c>
      <c r="EJ43" s="9">
        <v>22018</v>
      </c>
      <c r="EK43" s="9">
        <v>43185</v>
      </c>
      <c r="EL43" s="9">
        <v>0</v>
      </c>
      <c r="EM43" s="9">
        <v>6104</v>
      </c>
      <c r="EN43" s="9">
        <v>0</v>
      </c>
      <c r="EO43" s="9">
        <v>0</v>
      </c>
      <c r="EP43" s="9">
        <v>31475</v>
      </c>
      <c r="EQ43" s="9">
        <v>10979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9">
        <v>0</v>
      </c>
      <c r="FD43" s="9">
        <v>30368</v>
      </c>
      <c r="FE43" s="9">
        <v>8654</v>
      </c>
      <c r="FF43" s="9">
        <v>14102</v>
      </c>
      <c r="FG43" s="9">
        <v>0</v>
      </c>
      <c r="FH43" s="9">
        <v>21515</v>
      </c>
      <c r="FI43" s="9">
        <v>23344</v>
      </c>
      <c r="FJ43" s="9">
        <v>0</v>
      </c>
      <c r="FK43" s="9">
        <v>1937</v>
      </c>
      <c r="FL43" s="9">
        <v>0</v>
      </c>
      <c r="FM43" s="9">
        <v>0</v>
      </c>
      <c r="FN43" s="9">
        <v>6265</v>
      </c>
      <c r="FO43" s="9">
        <v>229644</v>
      </c>
      <c r="FP43" s="9">
        <v>16291</v>
      </c>
      <c r="FQ43" s="9">
        <v>8304</v>
      </c>
      <c r="FR43" s="9">
        <v>0</v>
      </c>
      <c r="FS43" s="9">
        <v>0</v>
      </c>
      <c r="FT43" s="9">
        <v>0</v>
      </c>
      <c r="FU43" s="9">
        <v>0</v>
      </c>
      <c r="FV43" s="9">
        <v>22815</v>
      </c>
      <c r="FW43" s="9">
        <v>167897</v>
      </c>
      <c r="FX43" s="9">
        <v>0</v>
      </c>
      <c r="FY43" s="9">
        <v>0</v>
      </c>
      <c r="FZ43" s="9">
        <v>0</v>
      </c>
      <c r="GA43" s="9">
        <v>7933</v>
      </c>
      <c r="GB43" s="9">
        <v>0</v>
      </c>
      <c r="GC43" s="9">
        <v>19842</v>
      </c>
      <c r="GD43" s="9">
        <v>0</v>
      </c>
      <c r="GE43" s="9">
        <v>0</v>
      </c>
      <c r="GF43" s="9">
        <v>44140</v>
      </c>
      <c r="GG43" s="9">
        <v>51168</v>
      </c>
      <c r="GH43" s="9">
        <v>0</v>
      </c>
      <c r="GI43" s="9">
        <v>0</v>
      </c>
      <c r="GJ43" s="9">
        <v>0</v>
      </c>
      <c r="GK43" s="9">
        <v>0</v>
      </c>
      <c r="GL43" s="9">
        <v>0</v>
      </c>
      <c r="GM43" s="9">
        <v>0</v>
      </c>
      <c r="GN43" s="9">
        <v>0</v>
      </c>
      <c r="GO43" s="9">
        <v>0</v>
      </c>
      <c r="GP43" s="9">
        <v>20453</v>
      </c>
      <c r="GQ43" s="9">
        <v>0</v>
      </c>
      <c r="GR43" s="9">
        <v>44262</v>
      </c>
      <c r="GS43" s="9">
        <v>66704</v>
      </c>
      <c r="GT43" s="9">
        <v>0</v>
      </c>
      <c r="GU43" s="9">
        <v>7937</v>
      </c>
      <c r="GV43" s="9">
        <v>0</v>
      </c>
      <c r="GW43" s="9">
        <v>0</v>
      </c>
      <c r="GX43" s="9">
        <v>0</v>
      </c>
      <c r="GY43" s="9">
        <v>51901</v>
      </c>
      <c r="GZ43" s="9">
        <v>0</v>
      </c>
      <c r="HA43" s="9">
        <v>13945</v>
      </c>
      <c r="HB43" s="9">
        <v>11192</v>
      </c>
      <c r="HC43" s="9">
        <v>54565</v>
      </c>
      <c r="HD43" s="9">
        <v>0</v>
      </c>
      <c r="HE43" s="9">
        <v>0</v>
      </c>
      <c r="HF43" s="9">
        <v>0</v>
      </c>
      <c r="HG43" s="9">
        <v>0</v>
      </c>
      <c r="HH43" s="9">
        <v>0</v>
      </c>
      <c r="HI43" s="9">
        <v>33804</v>
      </c>
      <c r="HJ43" s="9">
        <v>0</v>
      </c>
      <c r="HK43" s="9">
        <v>0</v>
      </c>
      <c r="HL43" s="9">
        <v>0</v>
      </c>
      <c r="HM43" s="9">
        <v>0</v>
      </c>
      <c r="HN43" s="9">
        <v>0</v>
      </c>
      <c r="HO43" s="9">
        <v>0</v>
      </c>
      <c r="HP43" s="9">
        <v>0</v>
      </c>
      <c r="HQ43" s="9">
        <v>0</v>
      </c>
      <c r="HR43" s="9">
        <v>0</v>
      </c>
      <c r="HS43" s="9">
        <v>0</v>
      </c>
      <c r="HT43" s="9">
        <v>19123</v>
      </c>
      <c r="HU43" s="9">
        <v>0</v>
      </c>
      <c r="HV43" s="9">
        <v>0</v>
      </c>
      <c r="HW43" s="9">
        <v>1512</v>
      </c>
      <c r="HX43" s="9">
        <v>0</v>
      </c>
      <c r="HY43" s="9">
        <v>0</v>
      </c>
      <c r="HZ43" s="9">
        <v>0</v>
      </c>
      <c r="IA43" s="9">
        <v>0</v>
      </c>
      <c r="IB43" s="9">
        <v>59728</v>
      </c>
      <c r="IC43" s="9">
        <v>0</v>
      </c>
      <c r="ID43" s="9">
        <v>0</v>
      </c>
      <c r="IE43" s="9">
        <v>0</v>
      </c>
      <c r="IF43" s="9">
        <v>0</v>
      </c>
      <c r="IG43" s="9">
        <v>0</v>
      </c>
      <c r="IH43" s="9">
        <v>0</v>
      </c>
      <c r="II43" s="9">
        <v>0</v>
      </c>
      <c r="IJ43" s="9">
        <v>0</v>
      </c>
      <c r="IK43" s="9">
        <v>0</v>
      </c>
      <c r="IL43" s="9">
        <v>0</v>
      </c>
      <c r="IM43" s="9">
        <v>0</v>
      </c>
      <c r="IN43" s="9">
        <v>0</v>
      </c>
      <c r="IO43" s="9">
        <v>0</v>
      </c>
      <c r="IP43" s="9">
        <v>0</v>
      </c>
      <c r="IQ43" s="9">
        <v>0</v>
      </c>
      <c r="IR43" s="9">
        <v>0</v>
      </c>
      <c r="IS43" s="9">
        <v>0</v>
      </c>
      <c r="IT43" s="9">
        <v>18961</v>
      </c>
      <c r="IU43" s="9">
        <v>12345</v>
      </c>
      <c r="IV43" s="9">
        <v>51408</v>
      </c>
      <c r="IW43" s="9">
        <v>9473</v>
      </c>
      <c r="IX43" s="9">
        <v>24000</v>
      </c>
      <c r="IY43" s="9">
        <v>26849</v>
      </c>
      <c r="IZ43" s="9">
        <v>0</v>
      </c>
      <c r="JA43" s="9">
        <v>0</v>
      </c>
      <c r="JB43" s="9">
        <v>70384</v>
      </c>
      <c r="JC43" s="9">
        <v>59335</v>
      </c>
      <c r="JD43" s="9">
        <v>77198</v>
      </c>
      <c r="JE43" s="9">
        <v>72623</v>
      </c>
      <c r="JF43" s="9">
        <v>76198</v>
      </c>
      <c r="JG43" s="9">
        <v>70233</v>
      </c>
      <c r="JH43" s="9">
        <v>72396</v>
      </c>
      <c r="JI43" s="9">
        <v>81669</v>
      </c>
      <c r="JJ43" s="9">
        <v>44896</v>
      </c>
      <c r="JK43" s="9">
        <v>0</v>
      </c>
      <c r="JL43" s="9">
        <v>29244</v>
      </c>
      <c r="JM43" s="9">
        <v>0</v>
      </c>
      <c r="JN43" s="9">
        <v>0</v>
      </c>
      <c r="JO43" s="9">
        <v>0</v>
      </c>
      <c r="JP43" s="9">
        <v>0</v>
      </c>
      <c r="JQ43" s="9">
        <v>19228</v>
      </c>
      <c r="JR43" s="9">
        <v>0</v>
      </c>
      <c r="JS43" s="9">
        <v>0</v>
      </c>
      <c r="JT43" s="9">
        <v>0</v>
      </c>
      <c r="JU43" s="9">
        <v>29387</v>
      </c>
      <c r="JV43" s="9">
        <v>0</v>
      </c>
      <c r="JW43" s="9">
        <v>71604</v>
      </c>
      <c r="JX43" s="9">
        <v>0</v>
      </c>
      <c r="JY43" s="9">
        <v>0</v>
      </c>
      <c r="JZ43" s="9">
        <v>19600</v>
      </c>
      <c r="KA43" s="9">
        <v>11807</v>
      </c>
      <c r="KB43" s="9">
        <v>0</v>
      </c>
      <c r="KC43" s="9">
        <v>9075</v>
      </c>
      <c r="KD43" s="9">
        <v>0</v>
      </c>
      <c r="KE43" s="9">
        <v>0</v>
      </c>
      <c r="KF43" s="9">
        <v>11052</v>
      </c>
      <c r="KG43" s="9">
        <v>0</v>
      </c>
      <c r="KH43" s="9">
        <v>0</v>
      </c>
      <c r="KI43" s="9">
        <v>0</v>
      </c>
      <c r="KJ43" s="9">
        <v>9600</v>
      </c>
      <c r="KK43" s="9">
        <v>0</v>
      </c>
      <c r="KL43" s="9">
        <v>10146</v>
      </c>
      <c r="KM43" s="9">
        <v>0</v>
      </c>
      <c r="KN43" s="9">
        <v>0</v>
      </c>
      <c r="KO43" s="9">
        <v>12233</v>
      </c>
      <c r="KP43" s="9">
        <v>0</v>
      </c>
      <c r="KQ43" s="9">
        <v>0</v>
      </c>
      <c r="KR43" s="9">
        <v>9635</v>
      </c>
      <c r="KS43" s="9">
        <v>69864</v>
      </c>
      <c r="KT43" s="9">
        <v>31876</v>
      </c>
      <c r="KU43" s="9">
        <v>0</v>
      </c>
      <c r="KV43" s="9">
        <v>0</v>
      </c>
      <c r="KW43" s="9">
        <v>0</v>
      </c>
      <c r="KX43" s="9">
        <v>0</v>
      </c>
      <c r="KY43" s="9">
        <v>0</v>
      </c>
      <c r="KZ43" s="9">
        <v>0</v>
      </c>
      <c r="LA43" s="9">
        <v>0</v>
      </c>
      <c r="LB43" s="9">
        <v>10885</v>
      </c>
      <c r="LC43" s="9">
        <v>0</v>
      </c>
      <c r="LD43" s="9">
        <v>0</v>
      </c>
      <c r="LE43" s="9">
        <v>0</v>
      </c>
      <c r="LF43" s="9">
        <v>5742</v>
      </c>
      <c r="LG43" s="9">
        <v>4698</v>
      </c>
      <c r="LH43" s="9">
        <v>0</v>
      </c>
      <c r="LI43" s="9">
        <v>22696</v>
      </c>
      <c r="LJ43" s="9">
        <v>0</v>
      </c>
      <c r="LK43" s="9">
        <v>0</v>
      </c>
      <c r="LL43" s="9">
        <v>0</v>
      </c>
      <c r="LM43" s="9">
        <v>51898</v>
      </c>
      <c r="LN43" s="9">
        <v>0</v>
      </c>
      <c r="LO43" s="9">
        <v>11000</v>
      </c>
      <c r="LP43" s="9">
        <v>0</v>
      </c>
      <c r="LQ43" s="9">
        <v>17049</v>
      </c>
      <c r="LR43" s="9">
        <v>64859</v>
      </c>
      <c r="LS43" s="9">
        <v>0</v>
      </c>
      <c r="LT43" s="9">
        <v>0</v>
      </c>
      <c r="LU43" s="9">
        <v>0</v>
      </c>
      <c r="LV43" s="9">
        <v>0</v>
      </c>
      <c r="LW43" s="9">
        <v>0</v>
      </c>
      <c r="LX43" s="9">
        <v>0</v>
      </c>
      <c r="LY43" s="9">
        <v>0</v>
      </c>
      <c r="LZ43" s="9">
        <v>0</v>
      </c>
      <c r="MA43" s="9">
        <v>0</v>
      </c>
      <c r="MB43" s="9">
        <v>0</v>
      </c>
      <c r="MC43" s="9">
        <v>0</v>
      </c>
      <c r="MD43" s="9">
        <v>0</v>
      </c>
      <c r="ME43" s="9">
        <v>4251</v>
      </c>
      <c r="MF43" s="9">
        <v>78727</v>
      </c>
      <c r="MG43" s="9">
        <v>0</v>
      </c>
      <c r="MH43" s="9">
        <v>0</v>
      </c>
      <c r="MI43" s="9">
        <v>0</v>
      </c>
      <c r="MJ43" s="9">
        <v>17568</v>
      </c>
      <c r="MK43" s="9">
        <v>19713</v>
      </c>
      <c r="ML43" s="9">
        <v>0</v>
      </c>
      <c r="MM43" s="9">
        <v>49680</v>
      </c>
      <c r="MN43" s="9">
        <v>53665</v>
      </c>
      <c r="MO43" s="9">
        <v>5995</v>
      </c>
      <c r="MP43" s="9">
        <v>0</v>
      </c>
      <c r="MQ43" s="9">
        <v>0</v>
      </c>
      <c r="MR43" s="9">
        <v>0</v>
      </c>
      <c r="MS43" s="9">
        <v>0</v>
      </c>
      <c r="MT43" s="9">
        <v>18382</v>
      </c>
      <c r="MU43" s="9">
        <v>0</v>
      </c>
      <c r="MV43" s="9">
        <v>0</v>
      </c>
      <c r="MW43" s="9">
        <v>0</v>
      </c>
      <c r="MX43" s="9">
        <v>0</v>
      </c>
      <c r="MY43" s="9">
        <v>0</v>
      </c>
      <c r="MZ43" s="9">
        <v>7286</v>
      </c>
      <c r="NA43" s="9">
        <v>0</v>
      </c>
      <c r="NB43" s="9">
        <v>9195</v>
      </c>
      <c r="NC43" s="9">
        <v>0</v>
      </c>
      <c r="ND43" s="9">
        <v>0</v>
      </c>
      <c r="NE43" s="9">
        <v>0</v>
      </c>
      <c r="NF43" s="9">
        <v>0</v>
      </c>
      <c r="NG43" s="9">
        <v>0</v>
      </c>
      <c r="NH43" s="9">
        <v>16132</v>
      </c>
      <c r="NI43" s="9">
        <v>0</v>
      </c>
      <c r="NJ43" s="9">
        <v>23314</v>
      </c>
      <c r="NK43" s="9">
        <v>0</v>
      </c>
      <c r="NL43" s="9">
        <v>0</v>
      </c>
      <c r="NM43" s="9">
        <v>0</v>
      </c>
      <c r="NN43" s="9">
        <v>0</v>
      </c>
      <c r="NO43" s="9">
        <v>0</v>
      </c>
      <c r="NP43" s="9">
        <v>0</v>
      </c>
      <c r="NQ43" s="9">
        <v>0</v>
      </c>
      <c r="NR43" s="9">
        <v>12254</v>
      </c>
      <c r="NS43" s="9">
        <v>0</v>
      </c>
      <c r="NT43" s="9">
        <v>41971</v>
      </c>
      <c r="NU43" s="9">
        <v>0</v>
      </c>
      <c r="NV43" s="9">
        <v>12124</v>
      </c>
      <c r="NW43" s="9">
        <v>18259</v>
      </c>
      <c r="NX43" s="9">
        <v>0</v>
      </c>
      <c r="NY43" s="9">
        <v>0</v>
      </c>
      <c r="NZ43" s="9">
        <v>0</v>
      </c>
      <c r="OA43" s="9">
        <v>0</v>
      </c>
      <c r="OB43" s="9">
        <v>49918</v>
      </c>
      <c r="OC43" s="9">
        <v>3780</v>
      </c>
      <c r="OD43" s="9">
        <v>5168</v>
      </c>
      <c r="OE43" s="9">
        <v>0</v>
      </c>
      <c r="OF43" s="9">
        <v>103698</v>
      </c>
      <c r="OG43" s="9">
        <v>24576</v>
      </c>
      <c r="OH43" s="9">
        <v>0</v>
      </c>
      <c r="OI43" s="9">
        <v>0</v>
      </c>
      <c r="OJ43" s="9">
        <v>0</v>
      </c>
      <c r="OK43" s="9">
        <v>16085</v>
      </c>
      <c r="OL43" s="9">
        <v>0</v>
      </c>
      <c r="OM43" s="9">
        <v>0</v>
      </c>
      <c r="ON43" s="9">
        <v>0</v>
      </c>
      <c r="OO43" s="9">
        <v>0</v>
      </c>
      <c r="OP43" s="9">
        <v>0</v>
      </c>
      <c r="OQ43" s="9">
        <v>0</v>
      </c>
      <c r="OR43" s="9">
        <v>21582</v>
      </c>
      <c r="OS43" s="9">
        <v>0</v>
      </c>
      <c r="OT43" s="9">
        <v>0</v>
      </c>
      <c r="OU43" s="9">
        <v>0</v>
      </c>
      <c r="OV43" s="9">
        <v>0</v>
      </c>
      <c r="OW43" s="9">
        <v>0</v>
      </c>
      <c r="OX43" s="9">
        <v>0</v>
      </c>
    </row>
    <row r="44" spans="1:414" s="9" customFormat="1">
      <c r="A44" s="18" t="s">
        <v>67</v>
      </c>
      <c r="B44" s="19"/>
      <c r="C44" s="20" t="s">
        <v>68</v>
      </c>
      <c r="D44" s="9">
        <v>443848</v>
      </c>
      <c r="E44" s="9">
        <v>3911585</v>
      </c>
      <c r="F44" s="9">
        <v>759823</v>
      </c>
      <c r="G44" s="9">
        <v>771430</v>
      </c>
      <c r="H44" s="9">
        <v>1825847</v>
      </c>
      <c r="I44" s="9">
        <v>2430387</v>
      </c>
      <c r="J44" s="9">
        <v>3782717</v>
      </c>
      <c r="K44" s="9">
        <v>4524063</v>
      </c>
      <c r="L44" s="9">
        <v>1009636</v>
      </c>
      <c r="M44" s="9">
        <v>1295919</v>
      </c>
      <c r="N44" s="9">
        <v>982879</v>
      </c>
      <c r="O44" s="9">
        <v>2549442</v>
      </c>
      <c r="P44" s="9">
        <v>2532313</v>
      </c>
      <c r="Q44" s="9">
        <v>92329</v>
      </c>
      <c r="R44" s="9">
        <v>1315785</v>
      </c>
      <c r="S44" s="9">
        <v>90044</v>
      </c>
      <c r="T44" s="9">
        <v>748603</v>
      </c>
      <c r="U44" s="9">
        <v>731449</v>
      </c>
      <c r="V44" s="9">
        <v>2470413</v>
      </c>
      <c r="W44" s="9">
        <v>464499</v>
      </c>
      <c r="X44" s="9">
        <v>4922770</v>
      </c>
      <c r="Y44" s="9">
        <v>2863106</v>
      </c>
      <c r="Z44" s="9">
        <v>1053443</v>
      </c>
      <c r="AA44" s="9">
        <v>1766415</v>
      </c>
      <c r="AB44" s="9">
        <v>1828040</v>
      </c>
      <c r="AC44" s="9">
        <v>2033355</v>
      </c>
      <c r="AD44" s="9">
        <v>3184810</v>
      </c>
      <c r="AE44" s="9">
        <v>3089225</v>
      </c>
      <c r="AF44" s="9">
        <v>2838341</v>
      </c>
      <c r="AG44" s="9">
        <v>3495657</v>
      </c>
      <c r="AH44" s="9">
        <v>2803484</v>
      </c>
      <c r="AI44" s="9">
        <v>3168953</v>
      </c>
      <c r="AJ44" s="9">
        <v>31660116</v>
      </c>
      <c r="AK44" s="9">
        <v>28016564</v>
      </c>
      <c r="AL44" s="9">
        <v>5216288</v>
      </c>
      <c r="AM44" s="9">
        <v>1803833</v>
      </c>
      <c r="AN44" s="9">
        <v>3477950</v>
      </c>
      <c r="AO44" s="9">
        <v>3540793</v>
      </c>
      <c r="AP44" s="9">
        <v>3539664</v>
      </c>
      <c r="AQ44" s="9">
        <v>3546622</v>
      </c>
      <c r="AR44" s="9">
        <v>3875637</v>
      </c>
      <c r="AS44" s="9">
        <v>3418394</v>
      </c>
      <c r="AT44" s="9">
        <v>2945479</v>
      </c>
      <c r="AU44" s="9">
        <v>2888146</v>
      </c>
      <c r="AV44" s="9">
        <v>3670815</v>
      </c>
      <c r="AW44" s="9">
        <v>4047970</v>
      </c>
      <c r="AX44" s="9">
        <v>4159846</v>
      </c>
      <c r="AY44" s="9">
        <v>834618</v>
      </c>
      <c r="AZ44" s="9">
        <v>1371583</v>
      </c>
      <c r="BA44" s="9">
        <v>2735371</v>
      </c>
      <c r="BB44" s="9">
        <v>1176331</v>
      </c>
      <c r="BC44" s="9">
        <v>2426485</v>
      </c>
      <c r="BD44" s="9">
        <v>2417217</v>
      </c>
      <c r="BE44" s="9">
        <v>2527427</v>
      </c>
      <c r="BF44" s="9">
        <v>931057</v>
      </c>
      <c r="BG44" s="9">
        <v>10668102</v>
      </c>
      <c r="BH44" s="9">
        <v>12778671</v>
      </c>
      <c r="BI44" s="9">
        <v>269631</v>
      </c>
      <c r="BJ44" s="9">
        <v>1483070</v>
      </c>
      <c r="BK44" s="9">
        <v>6724534</v>
      </c>
      <c r="BL44" s="9">
        <v>3174504</v>
      </c>
      <c r="BM44" s="9">
        <v>2548059</v>
      </c>
      <c r="BN44" s="9">
        <v>2006951</v>
      </c>
      <c r="BO44" s="9">
        <v>4159421</v>
      </c>
      <c r="BP44" s="9">
        <v>1922293</v>
      </c>
      <c r="BQ44" s="9">
        <v>2741091</v>
      </c>
      <c r="BR44" s="9">
        <v>7140519</v>
      </c>
      <c r="BS44" s="9">
        <v>658933</v>
      </c>
      <c r="BT44" s="9">
        <v>2216312</v>
      </c>
      <c r="BU44" s="9">
        <v>871507</v>
      </c>
      <c r="BV44" s="9">
        <v>3715370</v>
      </c>
      <c r="BW44" s="9">
        <v>3468709</v>
      </c>
      <c r="BX44" s="9">
        <v>2637841</v>
      </c>
      <c r="BY44" s="9">
        <v>1424820</v>
      </c>
      <c r="BZ44" s="9">
        <v>3295880</v>
      </c>
      <c r="CA44" s="9">
        <v>1803688</v>
      </c>
      <c r="CB44" s="9">
        <v>3021806</v>
      </c>
      <c r="CC44" s="9">
        <v>5866938</v>
      </c>
      <c r="CD44" s="9">
        <v>4081791</v>
      </c>
      <c r="CE44" s="9">
        <v>5487737</v>
      </c>
      <c r="CF44" s="9">
        <v>4656952</v>
      </c>
      <c r="CG44" s="9">
        <v>5180716</v>
      </c>
      <c r="CH44" s="9">
        <v>4028892</v>
      </c>
      <c r="CI44" s="9">
        <v>6444722</v>
      </c>
      <c r="CJ44" s="9">
        <v>4894618</v>
      </c>
      <c r="CK44" s="9">
        <v>5046670</v>
      </c>
      <c r="CL44" s="9">
        <v>4661377</v>
      </c>
      <c r="CM44" s="9">
        <v>5210171</v>
      </c>
      <c r="CN44" s="9">
        <v>5819101</v>
      </c>
      <c r="CO44" s="9">
        <v>5120127</v>
      </c>
      <c r="CP44" s="9">
        <v>2746191</v>
      </c>
      <c r="CQ44" s="9">
        <v>2588292</v>
      </c>
      <c r="CR44" s="9">
        <v>17456091</v>
      </c>
      <c r="CS44" s="9">
        <v>565154</v>
      </c>
      <c r="CT44" s="9">
        <v>2149294</v>
      </c>
      <c r="CU44" s="9">
        <v>1697852</v>
      </c>
      <c r="CV44" s="9">
        <v>3905446</v>
      </c>
      <c r="CW44" s="9">
        <v>2486871</v>
      </c>
      <c r="CX44" s="9">
        <v>1477661</v>
      </c>
      <c r="CY44" s="9">
        <v>5942686</v>
      </c>
      <c r="CZ44" s="9">
        <v>1474773</v>
      </c>
      <c r="DA44" s="9">
        <v>4406281</v>
      </c>
      <c r="DB44" s="9">
        <v>2713643</v>
      </c>
      <c r="DC44" s="9">
        <v>3546949</v>
      </c>
      <c r="DD44" s="9">
        <v>458137</v>
      </c>
      <c r="DE44" s="9">
        <v>3319016</v>
      </c>
      <c r="DF44" s="9">
        <v>2079043</v>
      </c>
      <c r="DG44" s="9">
        <v>852865</v>
      </c>
      <c r="DH44" s="9">
        <v>993150</v>
      </c>
      <c r="DI44" s="9">
        <v>4463773</v>
      </c>
      <c r="DJ44" s="9">
        <v>1444984</v>
      </c>
      <c r="DK44" s="9">
        <v>813262</v>
      </c>
      <c r="DL44" s="9">
        <v>7292890</v>
      </c>
      <c r="DM44" s="9">
        <v>3724524</v>
      </c>
      <c r="DN44" s="9">
        <v>1865775</v>
      </c>
      <c r="DO44" s="9">
        <v>5793371</v>
      </c>
      <c r="DP44" s="9">
        <v>6135020</v>
      </c>
      <c r="DQ44" s="9">
        <v>3173415</v>
      </c>
      <c r="DR44" s="9">
        <v>2388801</v>
      </c>
      <c r="DS44" s="9">
        <v>1452651</v>
      </c>
      <c r="DT44" s="9">
        <v>2706749</v>
      </c>
      <c r="DU44" s="9">
        <v>1007537</v>
      </c>
      <c r="DV44" s="9">
        <v>3279715</v>
      </c>
      <c r="DW44" s="9">
        <v>1325117</v>
      </c>
      <c r="DX44" s="9">
        <v>896342</v>
      </c>
      <c r="DY44" s="9">
        <v>1547367</v>
      </c>
      <c r="DZ44" s="9">
        <v>1492069</v>
      </c>
      <c r="EA44" s="9">
        <v>2635786</v>
      </c>
      <c r="EB44" s="9">
        <v>434298</v>
      </c>
      <c r="EC44" s="9">
        <v>880110</v>
      </c>
      <c r="ED44" s="9">
        <v>824692</v>
      </c>
      <c r="EE44" s="9">
        <v>1614259</v>
      </c>
      <c r="EF44" s="9">
        <v>2902023</v>
      </c>
      <c r="EG44" s="9">
        <v>4426394</v>
      </c>
      <c r="EH44" s="9">
        <v>1956749</v>
      </c>
      <c r="EI44" s="9">
        <v>1571981</v>
      </c>
      <c r="EJ44" s="9">
        <v>1813177</v>
      </c>
      <c r="EK44" s="9">
        <v>5057094</v>
      </c>
      <c r="EL44" s="9">
        <v>1420902</v>
      </c>
      <c r="EM44" s="9">
        <v>430157</v>
      </c>
      <c r="EN44" s="9">
        <v>1409328</v>
      </c>
      <c r="EO44" s="9">
        <v>1120803</v>
      </c>
      <c r="EP44" s="9">
        <v>1695709</v>
      </c>
      <c r="EQ44" s="9">
        <v>611393</v>
      </c>
      <c r="ER44" s="9">
        <v>4887363</v>
      </c>
      <c r="ES44" s="9">
        <v>2060391</v>
      </c>
      <c r="ET44" s="9">
        <v>1345709</v>
      </c>
      <c r="EU44" s="9">
        <v>1113900</v>
      </c>
      <c r="EV44" s="9">
        <v>4187910</v>
      </c>
      <c r="EW44" s="9">
        <v>4020119</v>
      </c>
      <c r="EX44" s="9">
        <v>91269</v>
      </c>
      <c r="EY44" s="9">
        <v>4126646</v>
      </c>
      <c r="EZ44" s="9">
        <v>584804</v>
      </c>
      <c r="FA44" s="9">
        <v>537141</v>
      </c>
      <c r="FB44" s="9">
        <v>1775255</v>
      </c>
      <c r="FC44" s="9">
        <v>2769954</v>
      </c>
      <c r="FD44" s="9">
        <v>4601618</v>
      </c>
      <c r="FE44" s="9">
        <v>1894252</v>
      </c>
      <c r="FF44" s="9">
        <v>8093494</v>
      </c>
      <c r="FG44" s="9">
        <v>6075806</v>
      </c>
      <c r="FH44" s="9">
        <v>5923547</v>
      </c>
      <c r="FI44" s="9">
        <v>4676402</v>
      </c>
      <c r="FJ44" s="9">
        <v>1468603</v>
      </c>
      <c r="FK44" s="9">
        <v>2088359</v>
      </c>
      <c r="FL44" s="9">
        <v>1198173</v>
      </c>
      <c r="FM44" s="9">
        <v>1561480</v>
      </c>
      <c r="FN44" s="9">
        <v>469441</v>
      </c>
      <c r="FO44" s="9">
        <v>20353662</v>
      </c>
      <c r="FP44" s="9">
        <v>1734090</v>
      </c>
      <c r="FQ44" s="9">
        <v>3435320</v>
      </c>
      <c r="FR44" s="9">
        <v>2918587</v>
      </c>
      <c r="FS44" s="9">
        <v>2832333</v>
      </c>
      <c r="FT44" s="9">
        <v>506421</v>
      </c>
      <c r="FU44" s="9">
        <v>536397</v>
      </c>
      <c r="FV44" s="9">
        <v>1950642</v>
      </c>
      <c r="FW44" s="9">
        <v>5870673</v>
      </c>
      <c r="FX44" s="9">
        <v>2326027</v>
      </c>
      <c r="FY44" s="9">
        <v>2157957</v>
      </c>
      <c r="FZ44" s="9">
        <v>1370545</v>
      </c>
      <c r="GA44" s="9">
        <v>2462587</v>
      </c>
      <c r="GB44" s="9">
        <v>811439</v>
      </c>
      <c r="GC44" s="9">
        <v>833091</v>
      </c>
      <c r="GD44" s="9">
        <v>3091540</v>
      </c>
      <c r="GE44" s="9">
        <v>377738</v>
      </c>
      <c r="GF44" s="9">
        <v>3087736</v>
      </c>
      <c r="GG44" s="9">
        <v>1996231</v>
      </c>
      <c r="GH44" s="9">
        <v>1617220</v>
      </c>
      <c r="GI44" s="9">
        <v>191278</v>
      </c>
      <c r="GJ44" s="9">
        <v>968642</v>
      </c>
      <c r="GK44" s="9">
        <v>1857055</v>
      </c>
      <c r="GL44" s="9">
        <v>3805045</v>
      </c>
      <c r="GM44" s="9">
        <v>720642</v>
      </c>
      <c r="GN44" s="9">
        <v>296840</v>
      </c>
      <c r="GO44" s="9">
        <v>1922134</v>
      </c>
      <c r="GP44" s="9">
        <v>1872030</v>
      </c>
      <c r="GQ44" s="9">
        <v>1236003</v>
      </c>
      <c r="GR44" s="9">
        <v>2963108</v>
      </c>
      <c r="GS44" s="9">
        <v>3948818</v>
      </c>
      <c r="GT44" s="9">
        <v>10992351</v>
      </c>
      <c r="GU44" s="9">
        <v>530419</v>
      </c>
      <c r="GV44" s="9">
        <v>2447968</v>
      </c>
      <c r="GW44" s="9">
        <v>2377153</v>
      </c>
      <c r="GX44" s="9">
        <v>4376533</v>
      </c>
      <c r="GY44" s="9">
        <v>4940958</v>
      </c>
      <c r="GZ44" s="9">
        <v>1454658</v>
      </c>
      <c r="HA44" s="9">
        <v>299999</v>
      </c>
      <c r="HB44" s="9">
        <v>749351</v>
      </c>
      <c r="HC44" s="9">
        <v>5594921</v>
      </c>
      <c r="HD44" s="9">
        <v>5150042</v>
      </c>
      <c r="HE44" s="9">
        <v>1565411</v>
      </c>
      <c r="HF44" s="9">
        <v>5828430</v>
      </c>
      <c r="HG44" s="9">
        <v>3505936</v>
      </c>
      <c r="HH44" s="9">
        <v>1097563</v>
      </c>
      <c r="HI44" s="9">
        <v>2823157</v>
      </c>
      <c r="HJ44" s="9">
        <v>4390186</v>
      </c>
      <c r="HK44" s="9">
        <v>4682574</v>
      </c>
      <c r="HL44" s="9">
        <v>1899784</v>
      </c>
      <c r="HM44" s="9">
        <v>2819199</v>
      </c>
      <c r="HN44" s="9">
        <v>931645</v>
      </c>
      <c r="HO44" s="9">
        <v>3099475</v>
      </c>
      <c r="HP44" s="9">
        <v>4280225</v>
      </c>
      <c r="HQ44" s="9">
        <v>2769950</v>
      </c>
      <c r="HR44" s="9">
        <v>2488403</v>
      </c>
      <c r="HS44" s="9">
        <v>1063177</v>
      </c>
      <c r="HT44" s="9">
        <v>2492977</v>
      </c>
      <c r="HU44" s="9">
        <v>1247219</v>
      </c>
      <c r="HV44" s="9">
        <v>815744</v>
      </c>
      <c r="HW44" s="9">
        <v>423046</v>
      </c>
      <c r="HX44" s="9">
        <v>680224</v>
      </c>
      <c r="HY44" s="9">
        <v>2872432</v>
      </c>
      <c r="HZ44" s="9">
        <v>1557045</v>
      </c>
      <c r="IA44" s="9">
        <v>439447</v>
      </c>
      <c r="IB44" s="9">
        <v>4920444</v>
      </c>
      <c r="IC44" s="9">
        <v>439407</v>
      </c>
      <c r="ID44" s="9">
        <v>1450404</v>
      </c>
      <c r="IE44" s="9">
        <v>2330277</v>
      </c>
      <c r="IF44" s="9">
        <v>1083652</v>
      </c>
      <c r="IG44" s="9">
        <v>1648030</v>
      </c>
      <c r="IH44" s="9">
        <v>1372942</v>
      </c>
      <c r="II44" s="9">
        <v>2183666</v>
      </c>
      <c r="IJ44" s="9">
        <v>2409214</v>
      </c>
      <c r="IK44" s="9">
        <v>970080</v>
      </c>
      <c r="IL44" s="9">
        <v>828035</v>
      </c>
      <c r="IM44" s="9">
        <v>1651986</v>
      </c>
      <c r="IN44" s="9">
        <v>2138452</v>
      </c>
      <c r="IO44" s="9">
        <v>456028</v>
      </c>
      <c r="IP44" s="9">
        <v>1868246</v>
      </c>
      <c r="IQ44" s="9">
        <v>257829</v>
      </c>
      <c r="IR44" s="9">
        <v>139138</v>
      </c>
      <c r="IS44" s="9">
        <v>2794944</v>
      </c>
      <c r="IT44" s="9">
        <v>1967828</v>
      </c>
      <c r="IU44" s="9">
        <v>904451</v>
      </c>
      <c r="IV44" s="9">
        <v>8143379</v>
      </c>
      <c r="IW44" s="9">
        <v>668888</v>
      </c>
      <c r="IX44" s="9">
        <v>2330932</v>
      </c>
      <c r="IY44" s="9">
        <v>2422549</v>
      </c>
      <c r="IZ44" s="9">
        <v>1080581</v>
      </c>
      <c r="JA44" s="9">
        <v>894220</v>
      </c>
      <c r="JB44" s="9">
        <v>5772242</v>
      </c>
      <c r="JC44" s="9">
        <v>5088964</v>
      </c>
      <c r="JD44" s="9">
        <v>6145249</v>
      </c>
      <c r="JE44" s="9">
        <v>5870146</v>
      </c>
      <c r="JF44" s="9">
        <v>6180318</v>
      </c>
      <c r="JG44" s="9">
        <v>6020922</v>
      </c>
      <c r="JH44" s="9">
        <v>6829779</v>
      </c>
      <c r="JI44" s="9">
        <v>6700935</v>
      </c>
      <c r="JJ44" s="9">
        <v>3566614</v>
      </c>
      <c r="JK44" s="9">
        <v>628520</v>
      </c>
      <c r="JL44" s="9">
        <v>2583947</v>
      </c>
      <c r="JM44" s="9">
        <v>1392230</v>
      </c>
      <c r="JN44" s="9">
        <v>273499</v>
      </c>
      <c r="JO44" s="9">
        <v>489083</v>
      </c>
      <c r="JP44" s="9">
        <v>1404823</v>
      </c>
      <c r="JQ44" s="9">
        <v>1990267</v>
      </c>
      <c r="JR44" s="9">
        <v>1692096</v>
      </c>
      <c r="JS44" s="9">
        <v>1831664</v>
      </c>
      <c r="JT44" s="9">
        <v>1459613</v>
      </c>
      <c r="JU44" s="9">
        <v>2615216</v>
      </c>
      <c r="JV44" s="9">
        <v>3017233</v>
      </c>
      <c r="JW44" s="9">
        <v>2669678</v>
      </c>
      <c r="JX44" s="9">
        <v>690826</v>
      </c>
      <c r="JY44" s="9">
        <v>1748339</v>
      </c>
      <c r="JZ44" s="9">
        <v>1627243</v>
      </c>
      <c r="KA44" s="9">
        <v>738262</v>
      </c>
      <c r="KB44" s="9">
        <v>2607826</v>
      </c>
      <c r="KC44" s="9">
        <v>1087327</v>
      </c>
      <c r="KD44" s="9">
        <v>2600204</v>
      </c>
      <c r="KE44" s="9">
        <v>3000722</v>
      </c>
      <c r="KF44" s="9">
        <v>2192860</v>
      </c>
      <c r="KG44" s="9">
        <v>1815116</v>
      </c>
      <c r="KH44" s="9">
        <v>2986072</v>
      </c>
      <c r="KI44" s="9">
        <v>298364</v>
      </c>
      <c r="KJ44" s="9">
        <v>563111</v>
      </c>
      <c r="KK44" s="9">
        <v>1679489</v>
      </c>
      <c r="KL44" s="9">
        <v>1000197</v>
      </c>
      <c r="KM44" s="9">
        <v>1825554</v>
      </c>
      <c r="KN44" s="9">
        <v>1355367</v>
      </c>
      <c r="KO44" s="9">
        <v>1028591</v>
      </c>
      <c r="KP44" s="9">
        <v>1738907</v>
      </c>
      <c r="KQ44" s="9">
        <v>498751</v>
      </c>
      <c r="KR44" s="9">
        <v>1333074</v>
      </c>
      <c r="KS44" s="9">
        <v>6213769</v>
      </c>
      <c r="KT44" s="9">
        <v>2748750</v>
      </c>
      <c r="KU44" s="9">
        <v>2648800</v>
      </c>
      <c r="KV44" s="9">
        <v>1455785</v>
      </c>
      <c r="KW44" s="9">
        <v>4658415</v>
      </c>
      <c r="KX44" s="9">
        <v>1458456</v>
      </c>
      <c r="KY44" s="9">
        <v>2848921</v>
      </c>
      <c r="KZ44" s="9">
        <v>2801220</v>
      </c>
      <c r="LA44" s="9">
        <v>2888472</v>
      </c>
      <c r="LB44" s="9">
        <v>707070</v>
      </c>
      <c r="LC44" s="9">
        <v>6202178</v>
      </c>
      <c r="LD44" s="9">
        <v>750435</v>
      </c>
      <c r="LE44" s="9">
        <v>548585</v>
      </c>
      <c r="LF44" s="9">
        <v>648035</v>
      </c>
      <c r="LG44" s="9">
        <v>12201965</v>
      </c>
      <c r="LH44" s="9">
        <v>394260</v>
      </c>
      <c r="LI44" s="9">
        <v>2314133</v>
      </c>
      <c r="LJ44" s="9">
        <v>1640364</v>
      </c>
      <c r="LK44" s="9">
        <v>1486706</v>
      </c>
      <c r="LL44" s="9">
        <v>204790</v>
      </c>
      <c r="LM44" s="9">
        <v>3661010</v>
      </c>
      <c r="LN44" s="9">
        <v>510538</v>
      </c>
      <c r="LO44" s="9">
        <v>1025157</v>
      </c>
      <c r="LP44" s="9">
        <v>3092926</v>
      </c>
      <c r="LQ44" s="9">
        <v>3814065</v>
      </c>
      <c r="LR44" s="9">
        <v>6728221</v>
      </c>
      <c r="LS44" s="9">
        <v>898517</v>
      </c>
      <c r="LT44" s="9">
        <v>534220</v>
      </c>
      <c r="LU44" s="9">
        <v>1258161</v>
      </c>
      <c r="LV44" s="9">
        <v>460402</v>
      </c>
      <c r="LW44" s="9">
        <v>1808398</v>
      </c>
      <c r="LX44" s="9">
        <v>2538557</v>
      </c>
      <c r="LY44" s="9">
        <v>1802561</v>
      </c>
      <c r="LZ44" s="9">
        <v>178478</v>
      </c>
      <c r="MA44" s="9">
        <v>421174</v>
      </c>
      <c r="MB44" s="9">
        <v>2518250</v>
      </c>
      <c r="MC44" s="9">
        <v>166892</v>
      </c>
      <c r="MD44" s="9">
        <v>3013668</v>
      </c>
      <c r="ME44" s="9">
        <v>1325013</v>
      </c>
      <c r="MF44" s="9">
        <v>9061164</v>
      </c>
      <c r="MG44" s="9">
        <v>5021852</v>
      </c>
      <c r="MH44" s="9">
        <v>28638201</v>
      </c>
      <c r="MI44" s="9">
        <v>1731012</v>
      </c>
      <c r="MJ44" s="9">
        <v>1802291</v>
      </c>
      <c r="MK44" s="9">
        <v>2516965</v>
      </c>
      <c r="ML44" s="9">
        <v>1511746</v>
      </c>
      <c r="MM44" s="9">
        <v>3559505</v>
      </c>
      <c r="MN44" s="9">
        <v>4249072</v>
      </c>
      <c r="MO44" s="9">
        <v>816244</v>
      </c>
      <c r="MP44" s="9">
        <v>3632015</v>
      </c>
      <c r="MQ44" s="9">
        <v>562719</v>
      </c>
      <c r="MR44" s="9">
        <v>4974230</v>
      </c>
      <c r="MS44" s="9">
        <v>778528</v>
      </c>
      <c r="MT44" s="9">
        <v>1033025</v>
      </c>
      <c r="MU44" s="9">
        <v>3546435</v>
      </c>
      <c r="MV44" s="9">
        <v>3502427</v>
      </c>
      <c r="MW44" s="9">
        <v>471990</v>
      </c>
      <c r="MX44" s="9">
        <v>1243146</v>
      </c>
      <c r="MY44" s="9">
        <v>610253</v>
      </c>
      <c r="MZ44" s="9">
        <v>792731</v>
      </c>
      <c r="NA44" s="9">
        <v>6348833</v>
      </c>
      <c r="NB44" s="9">
        <v>1135406</v>
      </c>
      <c r="NC44" s="9">
        <v>1628473</v>
      </c>
      <c r="ND44" s="9">
        <v>2249364</v>
      </c>
      <c r="NE44" s="9">
        <v>573630</v>
      </c>
      <c r="NF44" s="9">
        <v>1998171</v>
      </c>
      <c r="NG44" s="9">
        <v>2055480</v>
      </c>
      <c r="NH44" s="9">
        <v>1551534</v>
      </c>
      <c r="NI44" s="9">
        <v>319732</v>
      </c>
      <c r="NJ44" s="9">
        <v>1860716</v>
      </c>
      <c r="NK44" s="9">
        <v>2181429</v>
      </c>
      <c r="NL44" s="9">
        <v>1590497</v>
      </c>
      <c r="NM44" s="9">
        <v>1468694</v>
      </c>
      <c r="NN44" s="9">
        <v>3951380</v>
      </c>
      <c r="NO44" s="9">
        <v>2406599</v>
      </c>
      <c r="NP44" s="9">
        <v>2580918</v>
      </c>
      <c r="NQ44" s="9">
        <v>909909</v>
      </c>
      <c r="NR44" s="9">
        <v>1310808</v>
      </c>
      <c r="NS44" s="9">
        <v>551101</v>
      </c>
      <c r="NT44" s="9">
        <v>4904096</v>
      </c>
      <c r="NU44" s="9">
        <v>884891</v>
      </c>
      <c r="NV44" s="9">
        <v>1796401</v>
      </c>
      <c r="NW44" s="9">
        <v>3180228</v>
      </c>
      <c r="NX44" s="9">
        <v>2952428</v>
      </c>
      <c r="NY44" s="9">
        <v>4667174</v>
      </c>
      <c r="NZ44" s="9">
        <v>340487</v>
      </c>
      <c r="OA44" s="9">
        <v>17732345</v>
      </c>
      <c r="OB44" s="9">
        <v>3178348</v>
      </c>
      <c r="OC44" s="9">
        <v>191478</v>
      </c>
      <c r="OD44" s="9">
        <v>614005</v>
      </c>
      <c r="OE44" s="9">
        <v>3534565</v>
      </c>
      <c r="OF44" s="9">
        <v>5255548</v>
      </c>
      <c r="OG44" s="9">
        <v>4025429</v>
      </c>
      <c r="OH44" s="9">
        <v>1038604</v>
      </c>
      <c r="OI44" s="9">
        <v>1463476</v>
      </c>
      <c r="OJ44" s="9">
        <v>1883674</v>
      </c>
      <c r="OK44" s="9">
        <v>2445272</v>
      </c>
      <c r="OL44" s="9">
        <v>1760232</v>
      </c>
      <c r="OM44" s="9">
        <v>5693744</v>
      </c>
      <c r="ON44" s="9">
        <v>178470</v>
      </c>
      <c r="OO44" s="9">
        <v>5617216</v>
      </c>
      <c r="OP44" s="9">
        <v>284394</v>
      </c>
      <c r="OQ44" s="9">
        <v>132920</v>
      </c>
      <c r="OR44" s="9">
        <v>1353191</v>
      </c>
      <c r="OS44" s="9">
        <v>2572642</v>
      </c>
      <c r="OT44" s="9">
        <v>619180</v>
      </c>
      <c r="OU44" s="9">
        <v>2218960</v>
      </c>
      <c r="OV44" s="9">
        <v>2482653</v>
      </c>
      <c r="OW44" s="9">
        <v>2495487</v>
      </c>
      <c r="OX44" s="9">
        <v>866798</v>
      </c>
    </row>
    <row r="45" spans="1:414" s="9" customFormat="1">
      <c r="A45" s="18" t="s">
        <v>69</v>
      </c>
      <c r="B45" s="19"/>
      <c r="C45" s="20" t="s">
        <v>70</v>
      </c>
      <c r="D45" s="9">
        <v>33473</v>
      </c>
      <c r="E45" s="9">
        <v>0</v>
      </c>
      <c r="F45" s="9">
        <v>66031</v>
      </c>
      <c r="G45" s="9">
        <v>47614</v>
      </c>
      <c r="H45" s="9">
        <v>83012</v>
      </c>
      <c r="I45" s="9">
        <v>106548</v>
      </c>
      <c r="J45" s="9">
        <v>126457</v>
      </c>
      <c r="K45" s="9">
        <v>329226</v>
      </c>
      <c r="L45" s="9">
        <v>74322</v>
      </c>
      <c r="M45" s="9">
        <v>90860</v>
      </c>
      <c r="N45" s="9">
        <v>96640</v>
      </c>
      <c r="O45" s="9">
        <v>178015</v>
      </c>
      <c r="P45" s="9">
        <v>158108</v>
      </c>
      <c r="Q45" s="9">
        <v>25949</v>
      </c>
      <c r="R45" s="9">
        <v>117134</v>
      </c>
      <c r="S45" s="9">
        <v>681</v>
      </c>
      <c r="T45" s="9">
        <v>28717</v>
      </c>
      <c r="U45" s="9">
        <v>48127</v>
      </c>
      <c r="V45" s="9">
        <v>135595</v>
      </c>
      <c r="W45" s="9">
        <v>22929</v>
      </c>
      <c r="X45" s="9">
        <v>295833</v>
      </c>
      <c r="Y45" s="9">
        <v>210456</v>
      </c>
      <c r="Z45" s="9">
        <v>66824</v>
      </c>
      <c r="AA45" s="9">
        <v>117112</v>
      </c>
      <c r="AB45" s="9">
        <v>92107</v>
      </c>
      <c r="AC45" s="9">
        <v>119121</v>
      </c>
      <c r="AD45" s="9">
        <v>225874</v>
      </c>
      <c r="AE45" s="9">
        <v>210890</v>
      </c>
      <c r="AF45" s="9">
        <v>200609</v>
      </c>
      <c r="AG45" s="9">
        <v>227935</v>
      </c>
      <c r="AH45" s="9">
        <v>184112</v>
      </c>
      <c r="AI45" s="9">
        <v>185880</v>
      </c>
      <c r="AJ45" s="9">
        <v>2228649</v>
      </c>
      <c r="AK45" s="9">
        <v>1892460</v>
      </c>
      <c r="AL45" s="9">
        <v>313780</v>
      </c>
      <c r="AM45" s="9">
        <v>84456</v>
      </c>
      <c r="AN45" s="9">
        <v>187800</v>
      </c>
      <c r="AO45" s="9">
        <v>198026</v>
      </c>
      <c r="AP45" s="9">
        <v>191693</v>
      </c>
      <c r="AQ45" s="9">
        <v>214886</v>
      </c>
      <c r="AR45" s="9">
        <v>165375</v>
      </c>
      <c r="AS45" s="9">
        <v>201400</v>
      </c>
      <c r="AT45" s="9">
        <v>149031</v>
      </c>
      <c r="AU45" s="9">
        <v>135200</v>
      </c>
      <c r="AV45" s="9">
        <v>201044</v>
      </c>
      <c r="AW45" s="9">
        <v>198529</v>
      </c>
      <c r="AX45" s="9">
        <v>205914</v>
      </c>
      <c r="AY45" s="9">
        <v>24934</v>
      </c>
      <c r="AZ45" s="9">
        <v>101879</v>
      </c>
      <c r="BA45" s="9">
        <v>161071</v>
      </c>
      <c r="BB45" s="9">
        <v>71601</v>
      </c>
      <c r="BC45" s="9">
        <v>152776</v>
      </c>
      <c r="BD45" s="9">
        <v>153462</v>
      </c>
      <c r="BE45" s="9">
        <v>57549</v>
      </c>
      <c r="BF45" s="9">
        <v>45841</v>
      </c>
      <c r="BG45" s="9">
        <v>810672</v>
      </c>
      <c r="BH45" s="9">
        <v>813580</v>
      </c>
      <c r="BI45" s="9">
        <v>0</v>
      </c>
      <c r="BJ45" s="9">
        <v>148088</v>
      </c>
      <c r="BK45" s="9">
        <v>373341</v>
      </c>
      <c r="BL45" s="9">
        <v>137354</v>
      </c>
      <c r="BM45" s="9">
        <v>116771</v>
      </c>
      <c r="BN45" s="9">
        <v>111541</v>
      </c>
      <c r="BO45" s="9">
        <v>177349</v>
      </c>
      <c r="BP45" s="9">
        <v>119149</v>
      </c>
      <c r="BQ45" s="9">
        <v>141948</v>
      </c>
      <c r="BR45" s="9">
        <v>577487</v>
      </c>
      <c r="BS45" s="9">
        <v>81849</v>
      </c>
      <c r="BT45" s="9">
        <v>27195</v>
      </c>
      <c r="BU45" s="9">
        <v>34888</v>
      </c>
      <c r="BV45" s="9">
        <v>205914</v>
      </c>
      <c r="BW45" s="9">
        <v>222614</v>
      </c>
      <c r="BX45" s="9">
        <v>145966</v>
      </c>
      <c r="BY45" s="9">
        <v>56215</v>
      </c>
      <c r="BZ45" s="9">
        <v>153168</v>
      </c>
      <c r="CA45" s="9">
        <v>65650</v>
      </c>
      <c r="CB45" s="9">
        <v>173693</v>
      </c>
      <c r="CC45" s="9">
        <v>312071</v>
      </c>
      <c r="CD45" s="9">
        <v>243739</v>
      </c>
      <c r="CE45" s="9">
        <v>323022</v>
      </c>
      <c r="CF45" s="9">
        <v>300779</v>
      </c>
      <c r="CG45" s="9">
        <v>321833</v>
      </c>
      <c r="CH45" s="9">
        <v>227120</v>
      </c>
      <c r="CI45" s="9">
        <v>395252</v>
      </c>
      <c r="CJ45" s="9">
        <v>311205</v>
      </c>
      <c r="CK45" s="9">
        <v>287715</v>
      </c>
      <c r="CL45" s="9">
        <v>259772</v>
      </c>
      <c r="CM45" s="9">
        <v>274642</v>
      </c>
      <c r="CN45" s="9">
        <v>256820</v>
      </c>
      <c r="CO45" s="9">
        <v>273497</v>
      </c>
      <c r="CP45" s="9">
        <v>139012</v>
      </c>
      <c r="CQ45" s="9">
        <v>167380</v>
      </c>
      <c r="CR45" s="9">
        <v>1062179</v>
      </c>
      <c r="CS45" s="9">
        <v>25816</v>
      </c>
      <c r="CT45" s="9">
        <v>137335</v>
      </c>
      <c r="CU45" s="9">
        <v>100887</v>
      </c>
      <c r="CV45" s="9">
        <v>162585</v>
      </c>
      <c r="CW45" s="9">
        <v>189393</v>
      </c>
      <c r="CX45" s="9">
        <v>80137</v>
      </c>
      <c r="CY45" s="9">
        <v>351465</v>
      </c>
      <c r="CZ45" s="9">
        <v>82620</v>
      </c>
      <c r="DA45" s="9">
        <v>186479</v>
      </c>
      <c r="DB45" s="9">
        <v>140151</v>
      </c>
      <c r="DC45" s="9">
        <v>254895</v>
      </c>
      <c r="DD45" s="9">
        <v>21182</v>
      </c>
      <c r="DE45" s="9">
        <v>217563</v>
      </c>
      <c r="DF45" s="9">
        <v>92591</v>
      </c>
      <c r="DG45" s="9">
        <v>52585</v>
      </c>
      <c r="DH45" s="9">
        <v>76157</v>
      </c>
      <c r="DI45" s="9">
        <v>286396</v>
      </c>
      <c r="DJ45" s="9">
        <v>94466</v>
      </c>
      <c r="DK45" s="9">
        <v>71988</v>
      </c>
      <c r="DL45" s="9">
        <v>394566</v>
      </c>
      <c r="DM45" s="9">
        <v>204933</v>
      </c>
      <c r="DN45" s="9">
        <v>124314</v>
      </c>
      <c r="DO45" s="9">
        <v>317152</v>
      </c>
      <c r="DP45" s="9">
        <v>370530</v>
      </c>
      <c r="DQ45" s="9">
        <v>181897</v>
      </c>
      <c r="DR45" s="9">
        <v>121962</v>
      </c>
      <c r="DS45" s="9">
        <v>78518</v>
      </c>
      <c r="DT45" s="9">
        <v>167426</v>
      </c>
      <c r="DU45" s="9">
        <v>57595</v>
      </c>
      <c r="DV45" s="9">
        <v>180700</v>
      </c>
      <c r="DW45" s="9">
        <v>71975</v>
      </c>
      <c r="DX45" s="9">
        <v>47000</v>
      </c>
      <c r="DY45" s="9">
        <v>103914</v>
      </c>
      <c r="DZ45" s="9">
        <v>89513</v>
      </c>
      <c r="EA45" s="9">
        <v>168255</v>
      </c>
      <c r="EB45" s="9">
        <v>37888</v>
      </c>
      <c r="EC45" s="9">
        <v>39654</v>
      </c>
      <c r="ED45" s="9">
        <v>34930</v>
      </c>
      <c r="EE45" s="9">
        <v>123126</v>
      </c>
      <c r="EF45" s="9">
        <v>189619</v>
      </c>
      <c r="EG45" s="9">
        <v>299788</v>
      </c>
      <c r="EH45" s="9">
        <v>131107</v>
      </c>
      <c r="EI45" s="9">
        <v>100537</v>
      </c>
      <c r="EJ45" s="9">
        <v>119766</v>
      </c>
      <c r="EK45" s="9">
        <v>131311</v>
      </c>
      <c r="EL45" s="9">
        <v>64915</v>
      </c>
      <c r="EM45" s="9">
        <v>28027</v>
      </c>
      <c r="EN45" s="9">
        <v>71928</v>
      </c>
      <c r="EO45" s="9">
        <v>73107</v>
      </c>
      <c r="EP45" s="9">
        <v>124197</v>
      </c>
      <c r="EQ45" s="9">
        <v>41079</v>
      </c>
      <c r="ER45" s="9">
        <v>210724</v>
      </c>
      <c r="ES45" s="9">
        <v>110782</v>
      </c>
      <c r="ET45" s="9">
        <v>63198</v>
      </c>
      <c r="EU45" s="9">
        <v>51999</v>
      </c>
      <c r="EV45" s="9">
        <v>247151</v>
      </c>
      <c r="EW45" s="9">
        <v>271449</v>
      </c>
      <c r="EX45" s="9">
        <v>6769</v>
      </c>
      <c r="EY45" s="9">
        <v>267061</v>
      </c>
      <c r="EZ45" s="9">
        <v>4392</v>
      </c>
      <c r="FA45" s="9">
        <v>33237</v>
      </c>
      <c r="FB45" s="9">
        <v>112274</v>
      </c>
      <c r="FC45" s="9">
        <v>197190</v>
      </c>
      <c r="FD45" s="9">
        <v>192289</v>
      </c>
      <c r="FE45" s="9">
        <v>134217</v>
      </c>
      <c r="FF45" s="9">
        <v>344706</v>
      </c>
      <c r="FG45" s="9">
        <v>391767</v>
      </c>
      <c r="FH45" s="9">
        <v>355542</v>
      </c>
      <c r="FI45" s="9">
        <v>197810</v>
      </c>
      <c r="FJ45" s="9">
        <v>26682</v>
      </c>
      <c r="FK45" s="9">
        <v>131842</v>
      </c>
      <c r="FL45" s="9">
        <v>70693</v>
      </c>
      <c r="FM45" s="9">
        <v>120077</v>
      </c>
      <c r="FN45" s="9">
        <v>33326</v>
      </c>
      <c r="FO45" s="9">
        <v>1396558</v>
      </c>
      <c r="FP45" s="9">
        <v>110699</v>
      </c>
      <c r="FQ45" s="9">
        <v>221972</v>
      </c>
      <c r="FR45" s="9">
        <v>196895</v>
      </c>
      <c r="FS45" s="9">
        <v>136119</v>
      </c>
      <c r="FT45" s="9">
        <v>10714</v>
      </c>
      <c r="FU45" s="9">
        <v>27688</v>
      </c>
      <c r="FV45" s="9">
        <v>126736</v>
      </c>
      <c r="FW45" s="9">
        <v>192939</v>
      </c>
      <c r="FX45" s="9">
        <v>171409</v>
      </c>
      <c r="FY45" s="9">
        <v>79053</v>
      </c>
      <c r="FZ45" s="9">
        <v>97357</v>
      </c>
      <c r="GA45" s="9">
        <v>125807</v>
      </c>
      <c r="GB45" s="9">
        <v>49425</v>
      </c>
      <c r="GC45" s="9">
        <v>49164</v>
      </c>
      <c r="GD45" s="9">
        <v>129205</v>
      </c>
      <c r="GE45" s="9">
        <v>0</v>
      </c>
      <c r="GF45" s="9">
        <v>146792</v>
      </c>
      <c r="GG45" s="9">
        <v>207457</v>
      </c>
      <c r="GH45" s="9">
        <v>144526</v>
      </c>
      <c r="GI45" s="9">
        <v>15279</v>
      </c>
      <c r="GJ45" s="9">
        <v>53248</v>
      </c>
      <c r="GK45" s="9">
        <v>103593</v>
      </c>
      <c r="GL45" s="9">
        <v>195756</v>
      </c>
      <c r="GM45" s="9">
        <v>32645</v>
      </c>
      <c r="GN45" s="9">
        <v>16433</v>
      </c>
      <c r="GO45" s="9">
        <v>135209</v>
      </c>
      <c r="GP45" s="9">
        <v>97870</v>
      </c>
      <c r="GQ45" s="9">
        <v>59327</v>
      </c>
      <c r="GR45" s="9">
        <v>169895</v>
      </c>
      <c r="GS45" s="9">
        <v>256968</v>
      </c>
      <c r="GT45" s="9">
        <v>742007</v>
      </c>
      <c r="GU45" s="9">
        <v>32078</v>
      </c>
      <c r="GV45" s="9">
        <v>164490</v>
      </c>
      <c r="GW45" s="9">
        <v>140987</v>
      </c>
      <c r="GX45" s="9">
        <v>305083</v>
      </c>
      <c r="GY45" s="9">
        <v>340629</v>
      </c>
      <c r="GZ45" s="9">
        <v>105599</v>
      </c>
      <c r="HA45" s="9">
        <v>17428</v>
      </c>
      <c r="HB45" s="9">
        <v>37757</v>
      </c>
      <c r="HC45" s="9">
        <v>273747</v>
      </c>
      <c r="HD45" s="9">
        <v>328145</v>
      </c>
      <c r="HE45" s="9">
        <v>139033</v>
      </c>
      <c r="HF45" s="9">
        <v>101458</v>
      </c>
      <c r="HG45" s="9">
        <v>39735</v>
      </c>
      <c r="HH45" s="9">
        <v>74642</v>
      </c>
      <c r="HI45" s="9">
        <v>156336</v>
      </c>
      <c r="HJ45" s="9">
        <v>313883</v>
      </c>
      <c r="HK45" s="9">
        <v>202963</v>
      </c>
      <c r="HL45" s="9">
        <v>109706</v>
      </c>
      <c r="HM45" s="9">
        <v>96734</v>
      </c>
      <c r="HN45" s="9">
        <v>53235</v>
      </c>
      <c r="HO45" s="9">
        <v>151811</v>
      </c>
      <c r="HP45" s="9">
        <v>232535</v>
      </c>
      <c r="HQ45" s="9">
        <v>98233</v>
      </c>
      <c r="HR45" s="9">
        <v>105326</v>
      </c>
      <c r="HS45" s="9">
        <v>49953</v>
      </c>
      <c r="HT45" s="9">
        <v>150667</v>
      </c>
      <c r="HU45" s="9">
        <v>56413</v>
      </c>
      <c r="HV45" s="9">
        <v>30543</v>
      </c>
      <c r="HW45" s="9">
        <v>25872</v>
      </c>
      <c r="HX45" s="9">
        <v>42403</v>
      </c>
      <c r="HY45" s="9">
        <v>245139</v>
      </c>
      <c r="HZ45" s="9">
        <v>86558</v>
      </c>
      <c r="IA45" s="9">
        <v>45131</v>
      </c>
      <c r="IB45" s="9">
        <v>297970</v>
      </c>
      <c r="IC45" s="9">
        <v>13669</v>
      </c>
      <c r="ID45" s="9">
        <v>85552</v>
      </c>
      <c r="IE45" s="9">
        <v>155609</v>
      </c>
      <c r="IF45" s="9">
        <v>59959</v>
      </c>
      <c r="IG45" s="9">
        <v>108926</v>
      </c>
      <c r="IH45" s="9">
        <v>84123</v>
      </c>
      <c r="II45" s="9">
        <v>175959</v>
      </c>
      <c r="IJ45" s="9">
        <v>168995</v>
      </c>
      <c r="IK45" s="9">
        <v>63979</v>
      </c>
      <c r="IL45" s="9">
        <v>61633</v>
      </c>
      <c r="IM45" s="9">
        <v>111153</v>
      </c>
      <c r="IN45" s="9">
        <v>159313</v>
      </c>
      <c r="IO45" s="9">
        <v>27451</v>
      </c>
      <c r="IP45" s="9">
        <v>118000</v>
      </c>
      <c r="IQ45" s="9">
        <v>26321</v>
      </c>
      <c r="IR45" s="9">
        <v>25261</v>
      </c>
      <c r="IS45" s="9">
        <v>104008</v>
      </c>
      <c r="IT45" s="9">
        <v>116938</v>
      </c>
      <c r="IU45" s="9">
        <v>49416</v>
      </c>
      <c r="IV45" s="9">
        <v>401018</v>
      </c>
      <c r="IW45" s="9">
        <v>34737</v>
      </c>
      <c r="IX45" s="9">
        <v>110185</v>
      </c>
      <c r="IY45" s="9">
        <v>89529</v>
      </c>
      <c r="IZ45" s="9">
        <v>80673</v>
      </c>
      <c r="JA45" s="9">
        <v>48132</v>
      </c>
      <c r="JB45" s="9">
        <v>492088</v>
      </c>
      <c r="JC45" s="9">
        <v>386740</v>
      </c>
      <c r="JD45" s="9">
        <v>544082</v>
      </c>
      <c r="JE45" s="9">
        <v>494236</v>
      </c>
      <c r="JF45" s="9">
        <v>532399</v>
      </c>
      <c r="JG45" s="9">
        <v>498108</v>
      </c>
      <c r="JH45" s="9">
        <v>581338</v>
      </c>
      <c r="JI45" s="9">
        <v>455455</v>
      </c>
      <c r="JJ45" s="9">
        <v>152096</v>
      </c>
      <c r="JK45" s="9">
        <v>26651</v>
      </c>
      <c r="JL45" s="9">
        <v>225536</v>
      </c>
      <c r="JM45" s="9">
        <v>56124</v>
      </c>
      <c r="JN45" s="9">
        <v>15844</v>
      </c>
      <c r="JO45" s="9">
        <v>23848</v>
      </c>
      <c r="JP45" s="9">
        <v>64015</v>
      </c>
      <c r="JQ45" s="9">
        <v>119507</v>
      </c>
      <c r="JR45" s="9">
        <v>94488</v>
      </c>
      <c r="JS45" s="9">
        <v>77677</v>
      </c>
      <c r="JT45" s="9">
        <v>129564</v>
      </c>
      <c r="JU45" s="9">
        <v>154822</v>
      </c>
      <c r="JV45" s="9">
        <v>214912</v>
      </c>
      <c r="JW45" s="9">
        <v>127962</v>
      </c>
      <c r="JX45" s="9">
        <v>16804</v>
      </c>
      <c r="JY45" s="9">
        <v>139420</v>
      </c>
      <c r="JZ45" s="9">
        <v>55205</v>
      </c>
      <c r="KA45" s="9">
        <v>48404</v>
      </c>
      <c r="KB45" s="9">
        <v>59035</v>
      </c>
      <c r="KC45" s="9">
        <v>59847</v>
      </c>
      <c r="KD45" s="9">
        <v>76205</v>
      </c>
      <c r="KE45" s="9">
        <v>73036</v>
      </c>
      <c r="KF45" s="9">
        <v>82753</v>
      </c>
      <c r="KG45" s="9">
        <v>111747</v>
      </c>
      <c r="KH45" s="9">
        <v>180160</v>
      </c>
      <c r="KI45" s="9">
        <v>11520</v>
      </c>
      <c r="KJ45" s="9">
        <v>37588</v>
      </c>
      <c r="KK45" s="9">
        <v>99256</v>
      </c>
      <c r="KL45" s="9">
        <v>49637</v>
      </c>
      <c r="KM45" s="9">
        <v>83671</v>
      </c>
      <c r="KN45" s="9">
        <v>107949</v>
      </c>
      <c r="KO45" s="9">
        <v>57593</v>
      </c>
      <c r="KP45" s="9">
        <v>95102</v>
      </c>
      <c r="KQ45" s="9">
        <v>32360</v>
      </c>
      <c r="KR45" s="9">
        <v>86890</v>
      </c>
      <c r="KS45" s="9">
        <v>316043</v>
      </c>
      <c r="KT45" s="9">
        <v>80313</v>
      </c>
      <c r="KU45" s="9">
        <v>151497</v>
      </c>
      <c r="KV45" s="9">
        <v>123262</v>
      </c>
      <c r="KW45" s="9">
        <v>292839</v>
      </c>
      <c r="KX45" s="9">
        <v>114824</v>
      </c>
      <c r="KY45" s="9">
        <v>260884</v>
      </c>
      <c r="KZ45" s="9">
        <v>224758</v>
      </c>
      <c r="LA45" s="9">
        <v>118615</v>
      </c>
      <c r="LB45" s="9">
        <v>40531</v>
      </c>
      <c r="LC45" s="9">
        <v>295935</v>
      </c>
      <c r="LD45" s="9">
        <v>36101</v>
      </c>
      <c r="LE45" s="9">
        <v>27851</v>
      </c>
      <c r="LF45" s="9">
        <v>49706</v>
      </c>
      <c r="LG45" s="9">
        <v>739656</v>
      </c>
      <c r="LH45" s="9">
        <v>17287</v>
      </c>
      <c r="LI45" s="9">
        <v>148220</v>
      </c>
      <c r="LJ45" s="9">
        <v>92527</v>
      </c>
      <c r="LK45" s="9">
        <v>80628</v>
      </c>
      <c r="LL45" s="9">
        <v>11250</v>
      </c>
      <c r="LM45" s="9">
        <v>234041</v>
      </c>
      <c r="LN45" s="9">
        <v>38006</v>
      </c>
      <c r="LO45" s="9">
        <v>78012</v>
      </c>
      <c r="LP45" s="9">
        <v>145902</v>
      </c>
      <c r="LQ45" s="9">
        <v>205695</v>
      </c>
      <c r="LR45" s="9">
        <v>253572</v>
      </c>
      <c r="LS45" s="9">
        <v>76129</v>
      </c>
      <c r="LT45" s="9">
        <v>31297</v>
      </c>
      <c r="LU45" s="9">
        <v>71566</v>
      </c>
      <c r="LV45" s="9">
        <v>24643</v>
      </c>
      <c r="LW45" s="9">
        <v>90281</v>
      </c>
      <c r="LX45" s="9">
        <v>120071</v>
      </c>
      <c r="LY45" s="9">
        <v>79176</v>
      </c>
      <c r="LZ45" s="9">
        <v>12430</v>
      </c>
      <c r="MA45" s="9">
        <v>22462</v>
      </c>
      <c r="MB45" s="9">
        <v>118450</v>
      </c>
      <c r="MC45" s="9">
        <v>5498</v>
      </c>
      <c r="MD45" s="9">
        <v>140228</v>
      </c>
      <c r="ME45" s="9">
        <v>60123</v>
      </c>
      <c r="MF45" s="9">
        <v>502035</v>
      </c>
      <c r="MG45" s="9">
        <v>335634</v>
      </c>
      <c r="MH45" s="9">
        <v>1080450</v>
      </c>
      <c r="MI45" s="9">
        <v>84762</v>
      </c>
      <c r="MJ45" s="9">
        <v>233731</v>
      </c>
      <c r="MK45" s="9">
        <v>179949</v>
      </c>
      <c r="ML45" s="9">
        <v>25000</v>
      </c>
      <c r="MM45" s="9">
        <v>223642</v>
      </c>
      <c r="MN45" s="9">
        <v>213420</v>
      </c>
      <c r="MO45" s="9">
        <v>59009</v>
      </c>
      <c r="MP45" s="9">
        <v>205703</v>
      </c>
      <c r="MQ45" s="9">
        <v>44891</v>
      </c>
      <c r="MR45" s="9">
        <v>233134</v>
      </c>
      <c r="MS45" s="9">
        <v>168325</v>
      </c>
      <c r="MT45" s="9">
        <v>47828</v>
      </c>
      <c r="MU45" s="9">
        <v>106437</v>
      </c>
      <c r="MV45" s="9">
        <v>273425</v>
      </c>
      <c r="MW45" s="9">
        <v>20846</v>
      </c>
      <c r="MX45" s="9">
        <v>72447</v>
      </c>
      <c r="MY45" s="9">
        <v>41155</v>
      </c>
      <c r="MZ45" s="9">
        <v>30903</v>
      </c>
      <c r="NA45" s="9">
        <v>336002</v>
      </c>
      <c r="NB45" s="9">
        <v>68036</v>
      </c>
      <c r="NC45" s="9">
        <v>52013</v>
      </c>
      <c r="ND45" s="9">
        <v>184643</v>
      </c>
      <c r="NE45" s="9">
        <v>67109</v>
      </c>
      <c r="NF45" s="9">
        <v>34299</v>
      </c>
      <c r="NG45" s="9">
        <v>18041</v>
      </c>
      <c r="NH45" s="9">
        <v>99643</v>
      </c>
      <c r="NI45" s="9">
        <v>10576</v>
      </c>
      <c r="NJ45" s="9">
        <v>126377</v>
      </c>
      <c r="NK45" s="9">
        <v>46643</v>
      </c>
      <c r="NL45" s="9">
        <v>31367</v>
      </c>
      <c r="NM45" s="9">
        <v>102150</v>
      </c>
      <c r="NN45" s="9">
        <v>271895</v>
      </c>
      <c r="NO45" s="9">
        <v>90296</v>
      </c>
      <c r="NP45" s="9">
        <v>97836</v>
      </c>
      <c r="NQ45" s="9">
        <v>39190</v>
      </c>
      <c r="NR45" s="9">
        <v>67101</v>
      </c>
      <c r="NS45" s="9">
        <v>23339</v>
      </c>
      <c r="NT45" s="9">
        <v>345779</v>
      </c>
      <c r="NU45" s="9">
        <v>38493</v>
      </c>
      <c r="NV45" s="9">
        <v>101825</v>
      </c>
      <c r="NW45" s="9">
        <v>187426</v>
      </c>
      <c r="NX45" s="9">
        <v>157662</v>
      </c>
      <c r="NY45" s="9">
        <v>325552</v>
      </c>
      <c r="NZ45" s="9">
        <v>24520</v>
      </c>
      <c r="OA45" s="9">
        <v>892279</v>
      </c>
      <c r="OB45" s="9">
        <v>172647</v>
      </c>
      <c r="OC45" s="9">
        <v>12681</v>
      </c>
      <c r="OD45" s="9">
        <v>40719</v>
      </c>
      <c r="OE45" s="9">
        <v>208225</v>
      </c>
      <c r="OF45" s="9">
        <v>177645</v>
      </c>
      <c r="OG45" s="9">
        <v>221906</v>
      </c>
      <c r="OH45" s="9">
        <v>41313</v>
      </c>
      <c r="OI45" s="9">
        <v>77591</v>
      </c>
      <c r="OJ45" s="9">
        <v>111046</v>
      </c>
      <c r="OK45" s="9">
        <v>119711</v>
      </c>
      <c r="OL45" s="9">
        <v>41301</v>
      </c>
      <c r="OM45" s="9">
        <v>315644</v>
      </c>
      <c r="ON45" s="9">
        <v>3099</v>
      </c>
      <c r="OO45" s="9">
        <v>182938</v>
      </c>
      <c r="OP45" s="9">
        <v>18577</v>
      </c>
      <c r="OQ45" s="9">
        <v>7316</v>
      </c>
      <c r="OR45" s="9">
        <v>77575</v>
      </c>
      <c r="OS45" s="9">
        <v>228368</v>
      </c>
      <c r="OT45" s="9">
        <v>42982</v>
      </c>
      <c r="OU45" s="9">
        <v>121028</v>
      </c>
      <c r="OV45" s="9">
        <v>152191</v>
      </c>
      <c r="OW45" s="9">
        <v>140298</v>
      </c>
      <c r="OX45" s="9">
        <v>63210</v>
      </c>
    </row>
    <row r="46" spans="1:414" s="9" customFormat="1">
      <c r="A46" s="18" t="s">
        <v>71</v>
      </c>
      <c r="B46" s="19"/>
      <c r="C46" s="20" t="s">
        <v>72</v>
      </c>
      <c r="D46" s="9">
        <v>0</v>
      </c>
      <c r="E46" s="9">
        <v>0</v>
      </c>
      <c r="F46" s="9">
        <v>3809</v>
      </c>
      <c r="G46" s="9">
        <v>4449</v>
      </c>
      <c r="H46" s="9">
        <v>9132</v>
      </c>
      <c r="I46" s="9">
        <v>11227</v>
      </c>
      <c r="J46" s="9">
        <v>12325</v>
      </c>
      <c r="K46" s="9">
        <v>23824</v>
      </c>
      <c r="L46" s="9">
        <v>5383</v>
      </c>
      <c r="M46" s="9">
        <v>8345</v>
      </c>
      <c r="N46" s="9">
        <v>7196</v>
      </c>
      <c r="O46" s="9">
        <v>17182</v>
      </c>
      <c r="P46" s="9">
        <v>17534</v>
      </c>
      <c r="Q46" s="9">
        <v>0</v>
      </c>
      <c r="R46" s="9">
        <v>5000</v>
      </c>
      <c r="S46" s="9">
        <v>0</v>
      </c>
      <c r="T46" s="9">
        <v>5994</v>
      </c>
      <c r="U46" s="9">
        <v>1615</v>
      </c>
      <c r="V46" s="9">
        <v>11485</v>
      </c>
      <c r="W46" s="9">
        <v>4014</v>
      </c>
      <c r="X46" s="9">
        <v>33428</v>
      </c>
      <c r="Y46" s="9">
        <v>19832</v>
      </c>
      <c r="Z46" s="9">
        <v>5824</v>
      </c>
      <c r="AA46" s="9">
        <v>10475</v>
      </c>
      <c r="AB46" s="9">
        <v>8132</v>
      </c>
      <c r="AC46" s="9">
        <v>10681</v>
      </c>
      <c r="AD46" s="9">
        <v>21626</v>
      </c>
      <c r="AE46" s="9">
        <v>19875</v>
      </c>
      <c r="AF46" s="9">
        <v>18792</v>
      </c>
      <c r="AG46" s="9">
        <v>21988</v>
      </c>
      <c r="AH46" s="9">
        <v>17093</v>
      </c>
      <c r="AI46" s="9">
        <v>16647</v>
      </c>
      <c r="AJ46" s="9">
        <v>235483</v>
      </c>
      <c r="AK46" s="9">
        <v>210362</v>
      </c>
      <c r="AL46" s="9">
        <v>31405</v>
      </c>
      <c r="AM46" s="9">
        <v>8134</v>
      </c>
      <c r="AN46" s="9">
        <v>20436</v>
      </c>
      <c r="AO46" s="9">
        <v>20276</v>
      </c>
      <c r="AP46" s="9">
        <v>20192</v>
      </c>
      <c r="AQ46" s="9">
        <v>20880</v>
      </c>
      <c r="AR46" s="9">
        <v>19712</v>
      </c>
      <c r="AS46" s="9">
        <v>19024</v>
      </c>
      <c r="AT46" s="9">
        <v>15390</v>
      </c>
      <c r="AU46" s="9">
        <v>16157</v>
      </c>
      <c r="AV46" s="9">
        <v>21337</v>
      </c>
      <c r="AW46" s="9">
        <v>21026</v>
      </c>
      <c r="AX46" s="9">
        <v>22266</v>
      </c>
      <c r="AY46" s="9">
        <v>2679</v>
      </c>
      <c r="AZ46" s="9">
        <v>7451</v>
      </c>
      <c r="BA46" s="9">
        <v>32414</v>
      </c>
      <c r="BB46" s="9">
        <v>7116</v>
      </c>
      <c r="BC46" s="9">
        <v>72633</v>
      </c>
      <c r="BD46" s="9">
        <v>27667</v>
      </c>
      <c r="BE46" s="9">
        <v>0</v>
      </c>
      <c r="BF46" s="9">
        <v>150</v>
      </c>
      <c r="BG46" s="9">
        <v>81074</v>
      </c>
      <c r="BH46" s="9">
        <v>89415</v>
      </c>
      <c r="BI46" s="9">
        <v>0</v>
      </c>
      <c r="BJ46" s="9">
        <v>14773</v>
      </c>
      <c r="BK46" s="9">
        <v>35039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47755</v>
      </c>
      <c r="BS46" s="9">
        <v>0</v>
      </c>
      <c r="BT46" s="9">
        <v>3000</v>
      </c>
      <c r="BU46" s="9">
        <v>0</v>
      </c>
      <c r="BV46" s="9">
        <v>21456</v>
      </c>
      <c r="BW46" s="9">
        <v>24716</v>
      </c>
      <c r="BX46" s="9">
        <v>14750</v>
      </c>
      <c r="BY46" s="9">
        <v>5262</v>
      </c>
      <c r="BZ46" s="9">
        <v>15086</v>
      </c>
      <c r="CA46" s="9">
        <v>6172</v>
      </c>
      <c r="CB46" s="9">
        <v>17312</v>
      </c>
      <c r="CC46" s="9">
        <v>35080</v>
      </c>
      <c r="CD46" s="9">
        <v>23706</v>
      </c>
      <c r="CE46" s="9">
        <v>31420</v>
      </c>
      <c r="CF46" s="9">
        <v>31736</v>
      </c>
      <c r="CG46" s="9">
        <v>31584</v>
      </c>
      <c r="CH46" s="9">
        <v>22563</v>
      </c>
      <c r="CI46" s="9">
        <v>41324</v>
      </c>
      <c r="CJ46" s="9">
        <v>32026</v>
      </c>
      <c r="CK46" s="9">
        <v>31278</v>
      </c>
      <c r="CL46" s="9">
        <v>26466</v>
      </c>
      <c r="CM46" s="9">
        <v>30872</v>
      </c>
      <c r="CN46" s="9">
        <v>28870</v>
      </c>
      <c r="CO46" s="9">
        <v>30186</v>
      </c>
      <c r="CP46" s="9">
        <v>14397</v>
      </c>
      <c r="CQ46" s="9">
        <v>16621</v>
      </c>
      <c r="CR46" s="9">
        <v>132840</v>
      </c>
      <c r="CS46" s="9">
        <v>2532</v>
      </c>
      <c r="CT46" s="9">
        <v>15780</v>
      </c>
      <c r="CU46" s="9">
        <v>9657</v>
      </c>
      <c r="CV46" s="9">
        <v>914</v>
      </c>
      <c r="CW46" s="9">
        <v>22939</v>
      </c>
      <c r="CX46" s="9">
        <v>8009</v>
      </c>
      <c r="CY46" s="9">
        <v>36542</v>
      </c>
      <c r="CZ46" s="9">
        <v>8135</v>
      </c>
      <c r="DA46" s="9">
        <v>11574</v>
      </c>
      <c r="DB46" s="9">
        <v>0</v>
      </c>
      <c r="DC46" s="9">
        <v>13871</v>
      </c>
      <c r="DD46" s="9">
        <v>1212</v>
      </c>
      <c r="DE46" s="9">
        <v>23158</v>
      </c>
      <c r="DF46" s="9">
        <v>12307</v>
      </c>
      <c r="DG46" s="9">
        <v>5749</v>
      </c>
      <c r="DH46" s="9">
        <v>0</v>
      </c>
      <c r="DI46" s="9">
        <v>13982</v>
      </c>
      <c r="DJ46" s="9">
        <v>1544</v>
      </c>
      <c r="DK46" s="9">
        <v>3143</v>
      </c>
      <c r="DL46" s="9">
        <v>54997</v>
      </c>
      <c r="DM46" s="9">
        <v>22518</v>
      </c>
      <c r="DN46" s="9">
        <v>13342</v>
      </c>
      <c r="DO46" s="9">
        <v>30116</v>
      </c>
      <c r="DP46" s="9">
        <v>5409</v>
      </c>
      <c r="DQ46" s="9">
        <v>16383</v>
      </c>
      <c r="DR46" s="9">
        <v>12896</v>
      </c>
      <c r="DS46" s="9">
        <v>7258</v>
      </c>
      <c r="DT46" s="9">
        <v>16039</v>
      </c>
      <c r="DU46" s="9">
        <v>4919</v>
      </c>
      <c r="DV46" s="9">
        <v>24001</v>
      </c>
      <c r="DW46" s="9">
        <v>5263</v>
      </c>
      <c r="DX46" s="9">
        <v>5430</v>
      </c>
      <c r="DY46" s="9">
        <v>62922</v>
      </c>
      <c r="DZ46" s="9">
        <v>9611</v>
      </c>
      <c r="EA46" s="9">
        <v>16432</v>
      </c>
      <c r="EB46" s="9">
        <v>0</v>
      </c>
      <c r="EC46" s="9">
        <v>13531</v>
      </c>
      <c r="ED46" s="9">
        <v>1625</v>
      </c>
      <c r="EE46" s="9">
        <v>12321</v>
      </c>
      <c r="EF46" s="9">
        <v>18028</v>
      </c>
      <c r="EG46" s="9">
        <v>29444</v>
      </c>
      <c r="EH46" s="9">
        <v>12360</v>
      </c>
      <c r="EI46" s="9">
        <v>9834</v>
      </c>
      <c r="EJ46" s="9">
        <v>11857</v>
      </c>
      <c r="EK46" s="9">
        <v>0</v>
      </c>
      <c r="EL46" s="9">
        <v>7861</v>
      </c>
      <c r="EM46" s="9">
        <v>1864</v>
      </c>
      <c r="EN46" s="9">
        <v>7858</v>
      </c>
      <c r="EO46" s="9">
        <v>7201</v>
      </c>
      <c r="EP46" s="9">
        <v>12030</v>
      </c>
      <c r="EQ46" s="9">
        <v>1547</v>
      </c>
      <c r="ER46" s="9">
        <v>0</v>
      </c>
      <c r="ES46" s="9">
        <v>11947</v>
      </c>
      <c r="ET46" s="9">
        <v>7804</v>
      </c>
      <c r="EU46" s="9">
        <v>5939</v>
      </c>
      <c r="EV46" s="9">
        <v>28034</v>
      </c>
      <c r="EW46" s="9">
        <v>0</v>
      </c>
      <c r="EX46" s="9">
        <v>707</v>
      </c>
      <c r="EY46" s="9">
        <v>27147</v>
      </c>
      <c r="EZ46" s="9">
        <v>900</v>
      </c>
      <c r="FA46" s="9">
        <v>3121</v>
      </c>
      <c r="FB46" s="9">
        <v>11375</v>
      </c>
      <c r="FC46" s="9">
        <v>21003</v>
      </c>
      <c r="FD46" s="9">
        <v>38701</v>
      </c>
      <c r="FE46" s="9">
        <v>11959</v>
      </c>
      <c r="FF46" s="9">
        <v>54718</v>
      </c>
      <c r="FG46" s="9">
        <v>40308</v>
      </c>
      <c r="FH46" s="9">
        <v>46748</v>
      </c>
      <c r="FI46" s="9">
        <v>21024</v>
      </c>
      <c r="FJ46" s="9">
        <v>2763</v>
      </c>
      <c r="FK46" s="9">
        <v>12867</v>
      </c>
      <c r="FL46" s="9">
        <v>6663</v>
      </c>
      <c r="FM46" s="9">
        <v>12332</v>
      </c>
      <c r="FN46" s="9">
        <v>6488</v>
      </c>
      <c r="FO46" s="9">
        <v>148929</v>
      </c>
      <c r="FP46" s="9">
        <v>11029</v>
      </c>
      <c r="FQ46" s="9">
        <v>17926</v>
      </c>
      <c r="FR46" s="9">
        <v>20347</v>
      </c>
      <c r="FS46" s="9">
        <v>12112</v>
      </c>
      <c r="FT46" s="9">
        <v>997</v>
      </c>
      <c r="FU46" s="9">
        <v>2153</v>
      </c>
      <c r="FV46" s="9">
        <v>12564</v>
      </c>
      <c r="FW46" s="9">
        <v>25277</v>
      </c>
      <c r="FX46" s="9">
        <v>13650</v>
      </c>
      <c r="FY46" s="9">
        <v>13644</v>
      </c>
      <c r="FZ46" s="9">
        <v>0</v>
      </c>
      <c r="GA46" s="9">
        <v>4950</v>
      </c>
      <c r="GB46" s="9">
        <v>4428</v>
      </c>
      <c r="GC46" s="9">
        <v>4529</v>
      </c>
      <c r="GD46" s="9">
        <v>18659</v>
      </c>
      <c r="GE46" s="9">
        <v>1266</v>
      </c>
      <c r="GF46" s="9">
        <v>18945</v>
      </c>
      <c r="GG46" s="9">
        <v>0</v>
      </c>
      <c r="GH46" s="9">
        <v>6213</v>
      </c>
      <c r="GI46" s="9">
        <v>1111</v>
      </c>
      <c r="GJ46" s="9">
        <v>6871</v>
      </c>
      <c r="GK46" s="9">
        <v>9586</v>
      </c>
      <c r="GL46" s="9">
        <v>21484</v>
      </c>
      <c r="GM46" s="9">
        <v>2850</v>
      </c>
      <c r="GN46" s="9">
        <v>1821</v>
      </c>
      <c r="GO46" s="9">
        <v>20017</v>
      </c>
      <c r="GP46" s="9">
        <v>0</v>
      </c>
      <c r="GQ46" s="9">
        <v>0</v>
      </c>
      <c r="GR46" s="9">
        <v>18402</v>
      </c>
      <c r="GS46" s="9">
        <v>29525</v>
      </c>
      <c r="GT46" s="9">
        <v>69481</v>
      </c>
      <c r="GU46" s="9">
        <v>3136</v>
      </c>
      <c r="GV46" s="9">
        <v>17112</v>
      </c>
      <c r="GW46" s="9">
        <v>10395</v>
      </c>
      <c r="GX46" s="9">
        <v>32617</v>
      </c>
      <c r="GY46" s="9">
        <v>33335</v>
      </c>
      <c r="GZ46" s="9">
        <v>8536</v>
      </c>
      <c r="HA46" s="9">
        <v>1300</v>
      </c>
      <c r="HB46" s="9">
        <v>6459</v>
      </c>
      <c r="HC46" s="9">
        <v>28407</v>
      </c>
      <c r="HD46" s="9">
        <v>29262</v>
      </c>
      <c r="HE46" s="9">
        <v>10387</v>
      </c>
      <c r="HF46" s="9">
        <v>0</v>
      </c>
      <c r="HG46" s="9">
        <v>0</v>
      </c>
      <c r="HH46" s="9">
        <v>0</v>
      </c>
      <c r="HI46" s="9">
        <v>0</v>
      </c>
      <c r="HJ46" s="9">
        <v>0</v>
      </c>
      <c r="HK46" s="9">
        <v>27737</v>
      </c>
      <c r="HL46" s="9">
        <v>0</v>
      </c>
      <c r="HM46" s="9">
        <v>8656</v>
      </c>
      <c r="HN46" s="9">
        <v>0</v>
      </c>
      <c r="HO46" s="9">
        <v>3532</v>
      </c>
      <c r="HP46" s="9">
        <v>67131</v>
      </c>
      <c r="HQ46" s="9">
        <v>10620</v>
      </c>
      <c r="HR46" s="9">
        <v>5286</v>
      </c>
      <c r="HS46" s="9">
        <v>6876</v>
      </c>
      <c r="HT46" s="9">
        <v>11747</v>
      </c>
      <c r="HU46" s="9">
        <v>6266</v>
      </c>
      <c r="HV46" s="9">
        <v>3457</v>
      </c>
      <c r="HW46" s="9">
        <v>2250</v>
      </c>
      <c r="HX46" s="9">
        <v>0</v>
      </c>
      <c r="HY46" s="9">
        <v>24161</v>
      </c>
      <c r="HZ46" s="9">
        <v>7537</v>
      </c>
      <c r="IA46" s="9">
        <v>0</v>
      </c>
      <c r="IB46" s="9">
        <v>30450</v>
      </c>
      <c r="IC46" s="9">
        <v>1324</v>
      </c>
      <c r="ID46" s="9">
        <v>8385</v>
      </c>
      <c r="IE46" s="9">
        <v>14237</v>
      </c>
      <c r="IF46" s="9">
        <v>5974</v>
      </c>
      <c r="IG46" s="9">
        <v>10823</v>
      </c>
      <c r="IH46" s="9">
        <v>8345</v>
      </c>
      <c r="II46" s="9">
        <v>16243</v>
      </c>
      <c r="IJ46" s="9">
        <v>15584</v>
      </c>
      <c r="IK46" s="9">
        <v>5575</v>
      </c>
      <c r="IL46" s="9">
        <v>6041</v>
      </c>
      <c r="IM46" s="9">
        <v>11083</v>
      </c>
      <c r="IN46" s="9">
        <v>14587</v>
      </c>
      <c r="IO46" s="9">
        <v>2369</v>
      </c>
      <c r="IP46" s="9">
        <v>11919</v>
      </c>
      <c r="IQ46" s="9">
        <v>2548</v>
      </c>
      <c r="IR46" s="9">
        <v>1536</v>
      </c>
      <c r="IS46" s="9">
        <v>9954</v>
      </c>
      <c r="IT46" s="9">
        <v>11288</v>
      </c>
      <c r="IU46" s="9">
        <v>6950</v>
      </c>
      <c r="IV46" s="9">
        <v>52607</v>
      </c>
      <c r="IW46" s="9">
        <v>3377</v>
      </c>
      <c r="IX46" s="9">
        <v>1356</v>
      </c>
      <c r="IY46" s="9">
        <v>0</v>
      </c>
      <c r="IZ46" s="9">
        <v>4035</v>
      </c>
      <c r="JA46" s="9">
        <v>0</v>
      </c>
      <c r="JB46" s="9">
        <v>40092</v>
      </c>
      <c r="JC46" s="9">
        <v>35584</v>
      </c>
      <c r="JD46" s="9">
        <v>48539</v>
      </c>
      <c r="JE46" s="9">
        <v>43298</v>
      </c>
      <c r="JF46" s="9">
        <v>48134</v>
      </c>
      <c r="JG46" s="9">
        <v>42193</v>
      </c>
      <c r="JH46" s="9">
        <v>47672</v>
      </c>
      <c r="JI46" s="9">
        <v>51060</v>
      </c>
      <c r="JJ46" s="9">
        <v>18577</v>
      </c>
      <c r="JK46" s="9">
        <v>3943</v>
      </c>
      <c r="JL46" s="9">
        <v>20584</v>
      </c>
      <c r="JM46" s="9">
        <v>7487</v>
      </c>
      <c r="JN46" s="9">
        <v>1000</v>
      </c>
      <c r="JO46" s="9">
        <v>2000</v>
      </c>
      <c r="JP46" s="9">
        <v>7024</v>
      </c>
      <c r="JQ46" s="9">
        <v>14000</v>
      </c>
      <c r="JR46" s="9">
        <v>10000</v>
      </c>
      <c r="JS46" s="9">
        <v>4744</v>
      </c>
      <c r="JT46" s="9">
        <v>20514</v>
      </c>
      <c r="JU46" s="9">
        <v>15504</v>
      </c>
      <c r="JV46" s="9">
        <v>21267</v>
      </c>
      <c r="JW46" s="9">
        <v>17454</v>
      </c>
      <c r="JX46" s="9">
        <v>1754</v>
      </c>
      <c r="JY46" s="9">
        <v>7487</v>
      </c>
      <c r="JZ46" s="9">
        <v>9301</v>
      </c>
      <c r="KA46" s="9">
        <v>3847</v>
      </c>
      <c r="KB46" s="9">
        <v>8889</v>
      </c>
      <c r="KC46" s="9">
        <v>0</v>
      </c>
      <c r="KD46" s="9">
        <v>0</v>
      </c>
      <c r="KE46" s="9">
        <v>0</v>
      </c>
      <c r="KF46" s="9">
        <v>7084</v>
      </c>
      <c r="KG46" s="9">
        <v>10739</v>
      </c>
      <c r="KH46" s="9">
        <v>18025</v>
      </c>
      <c r="KI46" s="9">
        <v>1913</v>
      </c>
      <c r="KJ46" s="9">
        <v>4046</v>
      </c>
      <c r="KK46" s="9">
        <v>13995</v>
      </c>
      <c r="KL46" s="9">
        <v>8397</v>
      </c>
      <c r="KM46" s="9">
        <v>10859</v>
      </c>
      <c r="KN46" s="9">
        <v>0</v>
      </c>
      <c r="KO46" s="9">
        <v>6555</v>
      </c>
      <c r="KP46" s="9">
        <v>6019</v>
      </c>
      <c r="KQ46" s="9">
        <v>2279</v>
      </c>
      <c r="KR46" s="9">
        <v>7851</v>
      </c>
      <c r="KS46" s="9">
        <v>41927</v>
      </c>
      <c r="KT46" s="9">
        <v>14439</v>
      </c>
      <c r="KU46" s="9">
        <v>14939</v>
      </c>
      <c r="KV46" s="9">
        <v>10716</v>
      </c>
      <c r="KW46" s="9">
        <v>27278</v>
      </c>
      <c r="KX46" s="9">
        <v>9218</v>
      </c>
      <c r="KY46" s="9">
        <v>23891</v>
      </c>
      <c r="KZ46" s="9">
        <v>17932</v>
      </c>
      <c r="LA46" s="9">
        <v>16376</v>
      </c>
      <c r="LB46" s="9">
        <v>0</v>
      </c>
      <c r="LC46" s="9">
        <v>604</v>
      </c>
      <c r="LD46" s="9">
        <v>4171</v>
      </c>
      <c r="LE46" s="9">
        <v>0</v>
      </c>
      <c r="LF46" s="9">
        <v>1679</v>
      </c>
      <c r="LG46" s="9">
        <v>73784</v>
      </c>
      <c r="LH46" s="9">
        <v>2172</v>
      </c>
      <c r="LI46" s="9">
        <v>11074</v>
      </c>
      <c r="LJ46" s="9">
        <v>10000</v>
      </c>
      <c r="LK46" s="9">
        <v>0</v>
      </c>
      <c r="LL46" s="9">
        <v>1046</v>
      </c>
      <c r="LM46" s="9">
        <v>22418</v>
      </c>
      <c r="LN46" s="9">
        <v>3021</v>
      </c>
      <c r="LO46" s="9">
        <v>0</v>
      </c>
      <c r="LP46" s="9">
        <v>16680</v>
      </c>
      <c r="LQ46" s="9">
        <v>10226</v>
      </c>
      <c r="LR46" s="9">
        <v>11477</v>
      </c>
      <c r="LS46" s="9">
        <v>5590</v>
      </c>
      <c r="LT46" s="9">
        <v>2501</v>
      </c>
      <c r="LU46" s="9">
        <v>0</v>
      </c>
      <c r="LV46" s="9">
        <v>0</v>
      </c>
      <c r="LW46" s="9">
        <v>0</v>
      </c>
      <c r="LX46" s="9">
        <v>12307</v>
      </c>
      <c r="LY46" s="9">
        <v>12338</v>
      </c>
      <c r="LZ46" s="9">
        <v>1582</v>
      </c>
      <c r="MA46" s="9">
        <v>4093</v>
      </c>
      <c r="MB46" s="9">
        <v>35553</v>
      </c>
      <c r="MC46" s="9">
        <v>1529</v>
      </c>
      <c r="MD46" s="9">
        <v>20346</v>
      </c>
      <c r="ME46" s="9">
        <v>6139</v>
      </c>
      <c r="MF46" s="9">
        <v>71000</v>
      </c>
      <c r="MG46" s="9">
        <v>5259</v>
      </c>
      <c r="MH46" s="9">
        <v>280002</v>
      </c>
      <c r="MI46" s="9">
        <v>14058</v>
      </c>
      <c r="MJ46" s="9">
        <v>11788</v>
      </c>
      <c r="MK46" s="9">
        <v>17198</v>
      </c>
      <c r="ML46" s="9">
        <v>0</v>
      </c>
      <c r="MM46" s="9">
        <v>18710</v>
      </c>
      <c r="MN46" s="9">
        <v>21437</v>
      </c>
      <c r="MO46" s="9">
        <v>4276</v>
      </c>
      <c r="MP46" s="9">
        <v>0</v>
      </c>
      <c r="MQ46" s="9">
        <v>6746</v>
      </c>
      <c r="MR46" s="9">
        <v>0</v>
      </c>
      <c r="MS46" s="9">
        <v>0</v>
      </c>
      <c r="MT46" s="9">
        <v>5804</v>
      </c>
      <c r="MU46" s="9">
        <v>0</v>
      </c>
      <c r="MV46" s="9">
        <v>25338</v>
      </c>
      <c r="MW46" s="9">
        <v>1350</v>
      </c>
      <c r="MX46" s="9">
        <v>8386</v>
      </c>
      <c r="MY46" s="9">
        <v>0</v>
      </c>
      <c r="MZ46" s="9">
        <v>4162</v>
      </c>
      <c r="NA46" s="9">
        <v>37435</v>
      </c>
      <c r="NB46" s="9">
        <v>5924</v>
      </c>
      <c r="NC46" s="9">
        <v>6807</v>
      </c>
      <c r="ND46" s="9">
        <v>18525</v>
      </c>
      <c r="NE46" s="9">
        <v>4615</v>
      </c>
      <c r="NF46" s="9">
        <v>3500</v>
      </c>
      <c r="NG46" s="9">
        <v>3000</v>
      </c>
      <c r="NH46" s="9">
        <v>20346</v>
      </c>
      <c r="NI46" s="9">
        <v>1775</v>
      </c>
      <c r="NJ46" s="9">
        <v>12634</v>
      </c>
      <c r="NK46" s="9">
        <v>3000</v>
      </c>
      <c r="NL46" s="9">
        <v>3000</v>
      </c>
      <c r="NM46" s="9">
        <v>8835</v>
      </c>
      <c r="NN46" s="9">
        <v>29884</v>
      </c>
      <c r="NO46" s="9">
        <v>0</v>
      </c>
      <c r="NP46" s="9">
        <v>8671</v>
      </c>
      <c r="NQ46" s="9">
        <v>4751</v>
      </c>
      <c r="NR46" s="9">
        <v>8111</v>
      </c>
      <c r="NS46" s="9">
        <v>0</v>
      </c>
      <c r="NT46" s="9">
        <v>31880</v>
      </c>
      <c r="NU46" s="9">
        <v>6317</v>
      </c>
      <c r="NV46" s="9">
        <v>8468</v>
      </c>
      <c r="NW46" s="9">
        <v>17422</v>
      </c>
      <c r="NX46" s="9">
        <v>14707</v>
      </c>
      <c r="NY46" s="9">
        <v>35217</v>
      </c>
      <c r="NZ46" s="9">
        <v>1800</v>
      </c>
      <c r="OA46" s="9">
        <v>114220</v>
      </c>
      <c r="OB46" s="9">
        <v>21277</v>
      </c>
      <c r="OC46" s="9">
        <v>1162</v>
      </c>
      <c r="OD46" s="9">
        <v>4277</v>
      </c>
      <c r="OE46" s="9">
        <v>19387</v>
      </c>
      <c r="OF46" s="9">
        <v>14359</v>
      </c>
      <c r="OG46" s="9">
        <v>18214</v>
      </c>
      <c r="OH46" s="9">
        <v>5782</v>
      </c>
      <c r="OI46" s="9">
        <v>20917</v>
      </c>
      <c r="OJ46" s="9">
        <v>12622</v>
      </c>
      <c r="OK46" s="9">
        <v>13065</v>
      </c>
      <c r="OL46" s="9">
        <v>3000</v>
      </c>
      <c r="OM46" s="9">
        <v>30066</v>
      </c>
      <c r="ON46" s="9">
        <v>1056</v>
      </c>
      <c r="OO46" s="9">
        <v>19927</v>
      </c>
      <c r="OP46" s="9">
        <v>1444</v>
      </c>
      <c r="OQ46" s="9">
        <v>0</v>
      </c>
      <c r="OR46" s="9">
        <v>6380</v>
      </c>
      <c r="OS46" s="9">
        <v>0</v>
      </c>
      <c r="OT46" s="9">
        <v>0</v>
      </c>
      <c r="OU46" s="9">
        <v>0</v>
      </c>
      <c r="OV46" s="9">
        <v>25675</v>
      </c>
      <c r="OW46" s="9">
        <v>14378</v>
      </c>
      <c r="OX46" s="9">
        <v>6225</v>
      </c>
    </row>
    <row r="47" spans="1:414" s="9" customFormat="1">
      <c r="A47" s="21" t="s">
        <v>73</v>
      </c>
      <c r="B47" s="22"/>
      <c r="C47" s="23" t="s">
        <v>74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N47" s="9">
        <v>0</v>
      </c>
      <c r="O47" s="9">
        <v>6477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16324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98213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47495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87425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9"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9">
        <v>0</v>
      </c>
      <c r="FD47" s="9">
        <v>0</v>
      </c>
      <c r="FE47" s="9">
        <v>0</v>
      </c>
      <c r="FF47" s="9">
        <v>60760</v>
      </c>
      <c r="FG47" s="9">
        <v>0</v>
      </c>
      <c r="FH47" s="9">
        <v>0</v>
      </c>
      <c r="FI47" s="9">
        <v>66973</v>
      </c>
      <c r="FJ47" s="9">
        <v>0</v>
      </c>
      <c r="FK47" s="9">
        <v>0</v>
      </c>
      <c r="FL47" s="9">
        <v>0</v>
      </c>
      <c r="FM47" s="9">
        <v>0</v>
      </c>
      <c r="FN47" s="9">
        <v>0</v>
      </c>
      <c r="FO47" s="9">
        <v>0</v>
      </c>
      <c r="FP47" s="9">
        <v>0</v>
      </c>
      <c r="FQ47" s="9">
        <v>0</v>
      </c>
      <c r="FR47" s="9">
        <v>117630</v>
      </c>
      <c r="FS47" s="9">
        <v>0</v>
      </c>
      <c r="FT47" s="9">
        <v>0</v>
      </c>
      <c r="FU47" s="9">
        <v>0</v>
      </c>
      <c r="FV47" s="9">
        <v>0</v>
      </c>
      <c r="FW47" s="9">
        <v>0</v>
      </c>
      <c r="FX47" s="9">
        <v>0</v>
      </c>
      <c r="FY47" s="9">
        <v>0</v>
      </c>
      <c r="FZ47" s="9">
        <v>0</v>
      </c>
      <c r="GA47" s="9">
        <v>0</v>
      </c>
      <c r="GB47" s="9">
        <v>0</v>
      </c>
      <c r="GC47" s="9">
        <v>0</v>
      </c>
      <c r="GD47" s="9">
        <v>1000</v>
      </c>
      <c r="GE47" s="9">
        <v>0</v>
      </c>
      <c r="GF47" s="9">
        <v>0</v>
      </c>
      <c r="GG47" s="9">
        <v>0</v>
      </c>
      <c r="GH47" s="9">
        <v>0</v>
      </c>
      <c r="GI47" s="9">
        <v>0</v>
      </c>
      <c r="GJ47" s="9">
        <v>0</v>
      </c>
      <c r="GK47" s="9">
        <v>0</v>
      </c>
      <c r="GL47" s="9">
        <v>0</v>
      </c>
      <c r="GM47" s="9">
        <v>0</v>
      </c>
      <c r="GN47" s="9">
        <v>0</v>
      </c>
      <c r="GO47" s="9">
        <v>0</v>
      </c>
      <c r="GP47" s="9">
        <v>33329</v>
      </c>
      <c r="GQ47" s="9">
        <v>0</v>
      </c>
      <c r="GR47" s="9">
        <v>0</v>
      </c>
      <c r="GS47" s="9">
        <v>0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84905</v>
      </c>
      <c r="HC47" s="9">
        <v>0</v>
      </c>
      <c r="HD47" s="9">
        <v>0</v>
      </c>
      <c r="HE47" s="9">
        <v>0</v>
      </c>
      <c r="HF47" s="9">
        <v>27276</v>
      </c>
      <c r="HG47" s="9">
        <v>0</v>
      </c>
      <c r="HH47" s="9">
        <v>48137</v>
      </c>
      <c r="HI47" s="9">
        <v>88075</v>
      </c>
      <c r="HJ47" s="9">
        <v>132854</v>
      </c>
      <c r="HK47" s="9">
        <v>0</v>
      </c>
      <c r="HL47" s="9">
        <v>0</v>
      </c>
      <c r="HM47" s="9">
        <v>0</v>
      </c>
      <c r="HN47" s="9">
        <v>0</v>
      </c>
      <c r="HO47" s="9">
        <v>0</v>
      </c>
      <c r="HP47" s="9">
        <v>0</v>
      </c>
      <c r="HQ47" s="9">
        <v>0</v>
      </c>
      <c r="HR47" s="9">
        <v>0</v>
      </c>
      <c r="HS47" s="9">
        <v>0</v>
      </c>
      <c r="HT47" s="9">
        <v>0</v>
      </c>
      <c r="HU47" s="9">
        <v>0</v>
      </c>
      <c r="HV47" s="9">
        <v>0</v>
      </c>
      <c r="HW47" s="9">
        <v>0</v>
      </c>
      <c r="HX47" s="9">
        <v>0</v>
      </c>
      <c r="HY47" s="9">
        <v>0</v>
      </c>
      <c r="HZ47" s="9">
        <v>0</v>
      </c>
      <c r="IA47" s="9">
        <v>0</v>
      </c>
      <c r="IB47" s="9">
        <v>83000</v>
      </c>
      <c r="IC47" s="9">
        <v>0</v>
      </c>
      <c r="ID47" s="9">
        <v>0</v>
      </c>
      <c r="IE47" s="9">
        <v>0</v>
      </c>
      <c r="IF47" s="9">
        <v>0</v>
      </c>
      <c r="IG47" s="9">
        <v>0</v>
      </c>
      <c r="IH47" s="9">
        <v>0</v>
      </c>
      <c r="II47" s="9">
        <v>0</v>
      </c>
      <c r="IJ47" s="9">
        <v>0</v>
      </c>
      <c r="IK47" s="9">
        <v>0</v>
      </c>
      <c r="IL47" s="9">
        <v>0</v>
      </c>
      <c r="IM47" s="9">
        <v>0</v>
      </c>
      <c r="IN47" s="9">
        <v>0</v>
      </c>
      <c r="IO47" s="9">
        <v>0</v>
      </c>
      <c r="IP47" s="9">
        <v>0</v>
      </c>
      <c r="IQ47" s="9">
        <v>0</v>
      </c>
      <c r="IR47" s="9">
        <v>0</v>
      </c>
      <c r="IS47" s="9">
        <v>0</v>
      </c>
      <c r="IT47" s="9">
        <v>0</v>
      </c>
      <c r="IU47" s="9">
        <v>0</v>
      </c>
      <c r="IV47" s="9">
        <v>0</v>
      </c>
      <c r="IW47" s="9">
        <v>0</v>
      </c>
      <c r="IX47" s="9">
        <v>0</v>
      </c>
      <c r="IY47" s="9">
        <v>0</v>
      </c>
      <c r="IZ47" s="9">
        <v>0</v>
      </c>
      <c r="JA47" s="9">
        <v>0</v>
      </c>
      <c r="JB47" s="9">
        <v>0</v>
      </c>
      <c r="JC47" s="9">
        <v>0</v>
      </c>
      <c r="JD47" s="9">
        <v>0</v>
      </c>
      <c r="JE47" s="9">
        <v>0</v>
      </c>
      <c r="JF47" s="9">
        <v>0</v>
      </c>
      <c r="JG47" s="9">
        <v>0</v>
      </c>
      <c r="JH47" s="9">
        <v>0</v>
      </c>
      <c r="JI47" s="9">
        <v>0</v>
      </c>
      <c r="JJ47" s="9">
        <v>0</v>
      </c>
      <c r="JK47" s="9">
        <v>0</v>
      </c>
      <c r="JL47" s="9">
        <v>0</v>
      </c>
      <c r="JM47" s="9">
        <v>0</v>
      </c>
      <c r="JN47" s="9">
        <v>0</v>
      </c>
      <c r="JO47" s="9">
        <v>0</v>
      </c>
      <c r="JP47" s="9">
        <v>0</v>
      </c>
      <c r="JQ47" s="9">
        <v>0</v>
      </c>
      <c r="JR47" s="9">
        <v>0</v>
      </c>
      <c r="JS47" s="9">
        <v>0</v>
      </c>
      <c r="JT47" s="9">
        <v>0</v>
      </c>
      <c r="JU47" s="9">
        <v>0</v>
      </c>
      <c r="JV47" s="9">
        <v>0</v>
      </c>
      <c r="JW47" s="9">
        <v>0</v>
      </c>
      <c r="JX47" s="9">
        <v>0</v>
      </c>
      <c r="JY47" s="9">
        <v>0</v>
      </c>
      <c r="JZ47" s="9">
        <v>0</v>
      </c>
      <c r="KA47" s="9">
        <v>0</v>
      </c>
      <c r="KB47" s="9">
        <v>0</v>
      </c>
      <c r="KC47" s="9">
        <v>0</v>
      </c>
      <c r="KD47" s="9">
        <v>0</v>
      </c>
      <c r="KE47" s="9">
        <v>0</v>
      </c>
      <c r="KF47" s="9">
        <v>0</v>
      </c>
      <c r="KG47" s="9">
        <v>0</v>
      </c>
      <c r="KH47" s="9">
        <v>0</v>
      </c>
      <c r="KI47" s="9">
        <v>0</v>
      </c>
      <c r="KJ47" s="9">
        <v>0</v>
      </c>
      <c r="KK47" s="9">
        <v>0</v>
      </c>
      <c r="KL47" s="9">
        <v>0</v>
      </c>
      <c r="KM47" s="9">
        <v>0</v>
      </c>
      <c r="KN47" s="9">
        <v>0</v>
      </c>
      <c r="KO47" s="9">
        <v>0</v>
      </c>
      <c r="KP47" s="9">
        <v>0</v>
      </c>
      <c r="KQ47" s="9">
        <v>0</v>
      </c>
      <c r="KR47" s="9">
        <v>0</v>
      </c>
      <c r="KS47" s="9">
        <v>0</v>
      </c>
      <c r="KU47" s="9">
        <v>0</v>
      </c>
      <c r="KV47" s="9">
        <v>0</v>
      </c>
      <c r="KW47" s="9">
        <v>0</v>
      </c>
      <c r="KX47" s="9">
        <v>0</v>
      </c>
      <c r="KY47" s="9">
        <v>0</v>
      </c>
      <c r="KZ47" s="9">
        <v>0</v>
      </c>
      <c r="LA47" s="9">
        <v>0</v>
      </c>
      <c r="LB47" s="9">
        <v>0</v>
      </c>
      <c r="LC47" s="9">
        <v>0</v>
      </c>
      <c r="LD47" s="9">
        <v>0</v>
      </c>
      <c r="LE47" s="9">
        <v>0</v>
      </c>
      <c r="LF47" s="9">
        <v>0</v>
      </c>
      <c r="LG47" s="9">
        <v>0</v>
      </c>
      <c r="LH47" s="9">
        <v>0</v>
      </c>
      <c r="LI47" s="9">
        <v>0</v>
      </c>
      <c r="LJ47" s="9">
        <v>0</v>
      </c>
      <c r="LK47" s="9">
        <v>0</v>
      </c>
      <c r="LL47" s="9">
        <v>0</v>
      </c>
      <c r="LM47" s="9">
        <v>0</v>
      </c>
      <c r="LN47" s="9">
        <v>0</v>
      </c>
      <c r="LO47" s="9">
        <v>0</v>
      </c>
      <c r="LP47" s="9">
        <v>65229</v>
      </c>
      <c r="LQ47" s="9">
        <v>0</v>
      </c>
      <c r="LR47" s="9">
        <v>0</v>
      </c>
      <c r="LS47" s="9">
        <v>0</v>
      </c>
      <c r="LT47" s="9">
        <v>0</v>
      </c>
      <c r="LU47" s="9">
        <v>0</v>
      </c>
      <c r="LV47" s="9">
        <v>0</v>
      </c>
      <c r="LW47" s="9">
        <v>0</v>
      </c>
      <c r="LX47" s="9">
        <v>0</v>
      </c>
      <c r="LY47" s="9">
        <v>0</v>
      </c>
      <c r="LZ47" s="9">
        <v>0</v>
      </c>
      <c r="MA47" s="9">
        <v>0</v>
      </c>
      <c r="MB47" s="9">
        <v>0</v>
      </c>
      <c r="MC47" s="9">
        <v>0</v>
      </c>
      <c r="MD47" s="9">
        <v>97792</v>
      </c>
      <c r="ME47" s="9">
        <v>0</v>
      </c>
      <c r="MF47" s="9">
        <v>0</v>
      </c>
      <c r="MG47" s="9">
        <v>0</v>
      </c>
      <c r="MH47" s="9">
        <v>0</v>
      </c>
      <c r="MI47" s="9">
        <v>0</v>
      </c>
      <c r="MJ47" s="9">
        <v>53907</v>
      </c>
      <c r="MK47" s="9">
        <v>0</v>
      </c>
      <c r="ML47" s="9">
        <v>0</v>
      </c>
      <c r="MM47" s="9">
        <v>0</v>
      </c>
      <c r="MN47" s="9">
        <v>0</v>
      </c>
      <c r="MO47" s="9">
        <v>0</v>
      </c>
      <c r="MP47" s="9">
        <v>0</v>
      </c>
      <c r="MQ47" s="9">
        <v>0</v>
      </c>
      <c r="MR47" s="9">
        <v>0</v>
      </c>
      <c r="MS47" s="9">
        <v>0</v>
      </c>
      <c r="MT47" s="9">
        <v>0</v>
      </c>
      <c r="MU47" s="9">
        <v>0</v>
      </c>
      <c r="MV47" s="9">
        <v>0</v>
      </c>
      <c r="MW47" s="9">
        <v>0</v>
      </c>
      <c r="MX47" s="9">
        <v>0</v>
      </c>
      <c r="MY47" s="9">
        <v>0</v>
      </c>
      <c r="MZ47" s="9">
        <v>0</v>
      </c>
      <c r="NA47" s="9">
        <v>0</v>
      </c>
      <c r="NB47" s="9">
        <v>630</v>
      </c>
      <c r="NC47" s="9">
        <v>0</v>
      </c>
      <c r="ND47" s="9">
        <v>6150</v>
      </c>
      <c r="NE47" s="9">
        <v>0</v>
      </c>
      <c r="NF47" s="9">
        <v>0</v>
      </c>
      <c r="NG47" s="9">
        <v>0</v>
      </c>
      <c r="NH47" s="9">
        <v>0</v>
      </c>
      <c r="NI47" s="9">
        <v>0</v>
      </c>
      <c r="NJ47" s="9">
        <v>0</v>
      </c>
      <c r="NK47" s="9">
        <v>0</v>
      </c>
      <c r="NL47" s="9">
        <v>0</v>
      </c>
      <c r="NM47" s="9">
        <v>0</v>
      </c>
      <c r="NN47" s="9">
        <v>0</v>
      </c>
      <c r="NO47" s="9">
        <v>0</v>
      </c>
      <c r="NP47" s="9">
        <v>0</v>
      </c>
      <c r="NQ47" s="9">
        <v>0</v>
      </c>
      <c r="NR47" s="9">
        <v>0</v>
      </c>
      <c r="NS47" s="9">
        <v>0</v>
      </c>
      <c r="NT47" s="9">
        <v>42293</v>
      </c>
      <c r="NU47" s="9">
        <v>0</v>
      </c>
      <c r="NV47" s="9">
        <v>0</v>
      </c>
      <c r="NW47" s="9">
        <v>0</v>
      </c>
      <c r="NX47" s="9">
        <v>0</v>
      </c>
      <c r="NY47" s="9">
        <v>0</v>
      </c>
      <c r="NZ47" s="9">
        <v>0</v>
      </c>
      <c r="OA47" s="9">
        <v>0</v>
      </c>
      <c r="OB47" s="9">
        <v>28525</v>
      </c>
      <c r="OC47" s="9">
        <v>0</v>
      </c>
      <c r="OD47" s="9">
        <v>0</v>
      </c>
      <c r="OE47" s="9">
        <v>0</v>
      </c>
      <c r="OF47" s="9">
        <v>0</v>
      </c>
      <c r="OG47" s="9">
        <v>0</v>
      </c>
      <c r="OH47" s="9">
        <v>0</v>
      </c>
      <c r="OI47" s="9">
        <v>0</v>
      </c>
      <c r="OJ47" s="9">
        <v>0</v>
      </c>
      <c r="OK47" s="9">
        <v>0</v>
      </c>
      <c r="OL47" s="9">
        <v>0</v>
      </c>
      <c r="OM47" s="9">
        <v>0</v>
      </c>
      <c r="ON47" s="9">
        <v>0</v>
      </c>
      <c r="OO47" s="9">
        <v>0</v>
      </c>
      <c r="OP47" s="9">
        <v>0</v>
      </c>
      <c r="OQ47" s="9">
        <v>0</v>
      </c>
      <c r="OR47" s="9">
        <v>0</v>
      </c>
      <c r="OS47" s="9">
        <v>0</v>
      </c>
      <c r="OT47" s="9">
        <v>0</v>
      </c>
      <c r="OU47" s="9">
        <v>0</v>
      </c>
      <c r="OV47" s="9">
        <v>0</v>
      </c>
      <c r="OW47" s="9">
        <v>0</v>
      </c>
      <c r="OX47" s="9">
        <v>0</v>
      </c>
    </row>
    <row r="48" spans="1:414" s="9" customFormat="1">
      <c r="A48" s="21" t="s">
        <v>75</v>
      </c>
      <c r="B48" s="22"/>
      <c r="C48" s="23" t="s">
        <v>76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9">
        <v>0</v>
      </c>
      <c r="FD48" s="9">
        <v>0</v>
      </c>
      <c r="FE48" s="9">
        <v>0</v>
      </c>
      <c r="FF48" s="9">
        <v>0</v>
      </c>
      <c r="FG48" s="9">
        <v>0</v>
      </c>
      <c r="FH48" s="9">
        <v>0</v>
      </c>
      <c r="FI48" s="9">
        <v>0</v>
      </c>
      <c r="FJ48" s="9">
        <v>0</v>
      </c>
      <c r="FK48" s="9">
        <v>0</v>
      </c>
      <c r="FL48" s="9">
        <v>0</v>
      </c>
      <c r="FM48" s="9">
        <v>0</v>
      </c>
      <c r="FN48" s="9">
        <v>0</v>
      </c>
      <c r="FO48" s="9">
        <v>0</v>
      </c>
      <c r="FP48" s="9">
        <v>0</v>
      </c>
      <c r="FQ48" s="9">
        <v>0</v>
      </c>
      <c r="FR48" s="9">
        <v>0</v>
      </c>
      <c r="FS48" s="9">
        <v>0</v>
      </c>
      <c r="FT48" s="9">
        <v>0</v>
      </c>
      <c r="FU48" s="9">
        <v>0</v>
      </c>
      <c r="FV48" s="9">
        <v>0</v>
      </c>
      <c r="FW48" s="9">
        <v>0</v>
      </c>
      <c r="FX48" s="9">
        <v>0</v>
      </c>
      <c r="FY48" s="9">
        <v>0</v>
      </c>
      <c r="FZ48" s="9">
        <v>0</v>
      </c>
      <c r="GA48" s="9">
        <v>0</v>
      </c>
      <c r="GB48" s="9">
        <v>0</v>
      </c>
      <c r="GC48" s="9">
        <v>0</v>
      </c>
      <c r="GD48" s="9">
        <v>0</v>
      </c>
      <c r="GE48" s="9">
        <v>0</v>
      </c>
      <c r="GF48" s="9">
        <v>0</v>
      </c>
      <c r="GG48" s="9">
        <v>0</v>
      </c>
      <c r="GH48" s="9">
        <v>0</v>
      </c>
      <c r="GI48" s="9">
        <v>0</v>
      </c>
      <c r="GJ48" s="9">
        <v>0</v>
      </c>
      <c r="GK48" s="9">
        <v>0</v>
      </c>
      <c r="GL48" s="9">
        <v>0</v>
      </c>
      <c r="GM48" s="9">
        <v>0</v>
      </c>
      <c r="GN48" s="9">
        <v>0</v>
      </c>
      <c r="GO48" s="9">
        <v>0</v>
      </c>
      <c r="GP48" s="9">
        <v>0</v>
      </c>
      <c r="GQ48" s="9">
        <v>0</v>
      </c>
      <c r="GR48" s="9">
        <v>0</v>
      </c>
      <c r="GS48" s="9">
        <v>0</v>
      </c>
      <c r="GT48" s="9">
        <v>0</v>
      </c>
      <c r="GU48" s="9">
        <v>0</v>
      </c>
      <c r="GV48" s="9">
        <v>0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0</v>
      </c>
      <c r="HD48" s="9">
        <v>0</v>
      </c>
      <c r="HE48" s="9">
        <v>0</v>
      </c>
      <c r="HF48" s="9">
        <v>0</v>
      </c>
      <c r="HG48" s="9">
        <v>0</v>
      </c>
      <c r="HH48" s="9">
        <v>0</v>
      </c>
      <c r="HI48" s="9">
        <v>0</v>
      </c>
      <c r="HJ48" s="9">
        <v>0</v>
      </c>
      <c r="HK48" s="9">
        <v>0</v>
      </c>
      <c r="HL48" s="9">
        <v>0</v>
      </c>
      <c r="HM48" s="9">
        <v>0</v>
      </c>
      <c r="HN48" s="9">
        <v>0</v>
      </c>
      <c r="HO48" s="9">
        <v>0</v>
      </c>
      <c r="HP48" s="9">
        <v>0</v>
      </c>
      <c r="HQ48" s="9">
        <v>0</v>
      </c>
      <c r="HR48" s="9">
        <v>0</v>
      </c>
      <c r="HS48" s="9">
        <v>0</v>
      </c>
      <c r="HT48" s="9">
        <v>0</v>
      </c>
      <c r="HU48" s="9">
        <v>0</v>
      </c>
      <c r="HV48" s="9">
        <v>0</v>
      </c>
      <c r="HW48" s="9">
        <v>0</v>
      </c>
      <c r="HX48" s="9">
        <v>0</v>
      </c>
      <c r="HY48" s="9">
        <v>0</v>
      </c>
      <c r="HZ48" s="9">
        <v>0</v>
      </c>
      <c r="IA48" s="9">
        <v>0</v>
      </c>
      <c r="IB48" s="9">
        <v>0</v>
      </c>
      <c r="IC48" s="9">
        <v>0</v>
      </c>
      <c r="ID48" s="9">
        <v>0</v>
      </c>
      <c r="IE48" s="9">
        <v>0</v>
      </c>
      <c r="IF48" s="9">
        <v>0</v>
      </c>
      <c r="IG48" s="9">
        <v>0</v>
      </c>
      <c r="IH48" s="9">
        <v>0</v>
      </c>
      <c r="II48" s="9">
        <v>0</v>
      </c>
      <c r="IJ48" s="9">
        <v>0</v>
      </c>
      <c r="IK48" s="9">
        <v>0</v>
      </c>
      <c r="IL48" s="9">
        <v>0</v>
      </c>
      <c r="IM48" s="9">
        <v>0</v>
      </c>
      <c r="IN48" s="9">
        <v>0</v>
      </c>
      <c r="IO48" s="9">
        <v>0</v>
      </c>
      <c r="IP48" s="9">
        <v>0</v>
      </c>
      <c r="IQ48" s="9">
        <v>0</v>
      </c>
      <c r="IR48" s="9">
        <v>0</v>
      </c>
      <c r="IS48" s="9">
        <v>0</v>
      </c>
      <c r="IT48" s="9">
        <v>0</v>
      </c>
      <c r="IU48" s="9">
        <v>0</v>
      </c>
      <c r="IV48" s="9">
        <v>0</v>
      </c>
      <c r="IW48" s="9">
        <v>0</v>
      </c>
      <c r="IX48" s="9">
        <v>0</v>
      </c>
      <c r="IY48" s="9">
        <v>0</v>
      </c>
      <c r="IZ48" s="9">
        <v>0</v>
      </c>
      <c r="JA48" s="9">
        <v>0</v>
      </c>
      <c r="JB48" s="9">
        <v>0</v>
      </c>
      <c r="JC48" s="9">
        <v>0</v>
      </c>
      <c r="JD48" s="9">
        <v>0</v>
      </c>
      <c r="JE48" s="9">
        <v>0</v>
      </c>
      <c r="JF48" s="9">
        <v>0</v>
      </c>
      <c r="JG48" s="9">
        <v>0</v>
      </c>
      <c r="JH48" s="9">
        <v>0</v>
      </c>
      <c r="JI48" s="9">
        <v>0</v>
      </c>
      <c r="JJ48" s="9">
        <v>0</v>
      </c>
      <c r="JK48" s="9">
        <v>0</v>
      </c>
      <c r="JL48" s="9">
        <v>0</v>
      </c>
      <c r="JM48" s="9">
        <v>0</v>
      </c>
      <c r="JN48" s="9">
        <v>0</v>
      </c>
      <c r="JO48" s="9">
        <v>0</v>
      </c>
      <c r="JP48" s="9">
        <v>0</v>
      </c>
      <c r="JQ48" s="9">
        <v>0</v>
      </c>
      <c r="JR48" s="9">
        <v>0</v>
      </c>
      <c r="JS48" s="9">
        <v>0</v>
      </c>
      <c r="JT48" s="9">
        <v>0</v>
      </c>
      <c r="JU48" s="9">
        <v>0</v>
      </c>
      <c r="JV48" s="9">
        <v>0</v>
      </c>
      <c r="JW48" s="9">
        <v>0</v>
      </c>
      <c r="JX48" s="9">
        <v>0</v>
      </c>
      <c r="JY48" s="9">
        <v>0</v>
      </c>
      <c r="JZ48" s="9">
        <v>0</v>
      </c>
      <c r="KA48" s="9">
        <v>0</v>
      </c>
      <c r="KB48" s="9">
        <v>0</v>
      </c>
      <c r="KC48" s="9">
        <v>0</v>
      </c>
      <c r="KD48" s="9">
        <v>0</v>
      </c>
      <c r="KE48" s="9">
        <v>0</v>
      </c>
      <c r="KF48" s="9">
        <v>0</v>
      </c>
      <c r="KG48" s="9">
        <v>0</v>
      </c>
      <c r="KH48" s="9">
        <v>0</v>
      </c>
      <c r="KI48" s="9">
        <v>0</v>
      </c>
      <c r="KJ48" s="9">
        <v>0</v>
      </c>
      <c r="KK48" s="9">
        <v>0</v>
      </c>
      <c r="KL48" s="9">
        <v>0</v>
      </c>
      <c r="KM48" s="9">
        <v>0</v>
      </c>
      <c r="KN48" s="9">
        <v>0</v>
      </c>
      <c r="KO48" s="9">
        <v>0</v>
      </c>
      <c r="KP48" s="9">
        <v>0</v>
      </c>
      <c r="KQ48" s="9">
        <v>0</v>
      </c>
      <c r="KR48" s="9">
        <v>0</v>
      </c>
      <c r="KS48" s="9">
        <v>0</v>
      </c>
      <c r="KU48" s="9">
        <v>0</v>
      </c>
      <c r="KV48" s="9">
        <v>0</v>
      </c>
      <c r="KW48" s="9">
        <v>0</v>
      </c>
      <c r="KX48" s="9">
        <v>0</v>
      </c>
      <c r="KY48" s="9">
        <v>0</v>
      </c>
      <c r="KZ48" s="9">
        <v>0</v>
      </c>
      <c r="LA48" s="9">
        <v>0</v>
      </c>
      <c r="LB48" s="9">
        <v>0</v>
      </c>
      <c r="LC48" s="9">
        <v>0</v>
      </c>
      <c r="LD48" s="9">
        <v>0</v>
      </c>
      <c r="LE48" s="9">
        <v>0</v>
      </c>
      <c r="LF48" s="9">
        <v>0</v>
      </c>
      <c r="LG48" s="9">
        <v>0</v>
      </c>
      <c r="LH48" s="9">
        <v>0</v>
      </c>
      <c r="LI48" s="9">
        <v>0</v>
      </c>
      <c r="LJ48" s="9">
        <v>0</v>
      </c>
      <c r="LK48" s="9">
        <v>0</v>
      </c>
      <c r="LL48" s="9">
        <v>0</v>
      </c>
      <c r="LM48" s="9">
        <v>0</v>
      </c>
      <c r="LN48" s="9">
        <v>0</v>
      </c>
      <c r="LO48" s="9">
        <v>0</v>
      </c>
      <c r="LP48" s="9">
        <v>0</v>
      </c>
      <c r="LQ48" s="9">
        <v>0</v>
      </c>
      <c r="LR48" s="9">
        <v>0</v>
      </c>
      <c r="LS48" s="9">
        <v>0</v>
      </c>
      <c r="LT48" s="9">
        <v>0</v>
      </c>
      <c r="LU48" s="9">
        <v>0</v>
      </c>
      <c r="LV48" s="9">
        <v>0</v>
      </c>
      <c r="LW48" s="9">
        <v>0</v>
      </c>
      <c r="LX48" s="9">
        <v>0</v>
      </c>
      <c r="LY48" s="9">
        <v>0</v>
      </c>
      <c r="LZ48" s="9">
        <v>0</v>
      </c>
      <c r="MA48" s="9">
        <v>0</v>
      </c>
      <c r="MB48" s="9">
        <v>0</v>
      </c>
      <c r="MC48" s="9">
        <v>0</v>
      </c>
      <c r="MD48" s="9">
        <v>0</v>
      </c>
      <c r="ME48" s="9">
        <v>0</v>
      </c>
      <c r="MF48" s="9">
        <v>0</v>
      </c>
      <c r="MG48" s="9">
        <v>0</v>
      </c>
      <c r="MH48" s="9">
        <v>0</v>
      </c>
      <c r="MI48" s="9">
        <v>0</v>
      </c>
      <c r="MJ48" s="9">
        <v>0</v>
      </c>
      <c r="MK48" s="9">
        <v>0</v>
      </c>
      <c r="ML48" s="9">
        <v>0</v>
      </c>
      <c r="MM48" s="9">
        <v>0</v>
      </c>
      <c r="MN48" s="9">
        <v>0</v>
      </c>
      <c r="MO48" s="9">
        <v>0</v>
      </c>
      <c r="MP48" s="9">
        <v>0</v>
      </c>
      <c r="MQ48" s="9">
        <v>0</v>
      </c>
      <c r="MR48" s="9">
        <v>0</v>
      </c>
      <c r="MS48" s="9">
        <v>0</v>
      </c>
      <c r="MT48" s="9">
        <v>0</v>
      </c>
      <c r="MU48" s="9">
        <v>0</v>
      </c>
      <c r="MV48" s="9">
        <v>0</v>
      </c>
      <c r="MW48" s="9">
        <v>0</v>
      </c>
      <c r="MX48" s="9">
        <v>0</v>
      </c>
      <c r="MY48" s="9">
        <v>0</v>
      </c>
      <c r="MZ48" s="9">
        <v>0</v>
      </c>
      <c r="NA48" s="9">
        <v>0</v>
      </c>
      <c r="NB48" s="9">
        <v>0</v>
      </c>
      <c r="NC48" s="9">
        <v>0</v>
      </c>
      <c r="ND48" s="9">
        <v>6150</v>
      </c>
      <c r="NE48" s="9">
        <v>0</v>
      </c>
      <c r="NF48" s="9">
        <v>0</v>
      </c>
      <c r="NG48" s="9">
        <v>0</v>
      </c>
      <c r="NH48" s="9">
        <v>0</v>
      </c>
      <c r="NI48" s="9">
        <v>0</v>
      </c>
      <c r="NJ48" s="9">
        <v>0</v>
      </c>
      <c r="NK48" s="9">
        <v>0</v>
      </c>
      <c r="NL48" s="9">
        <v>0</v>
      </c>
      <c r="NM48" s="9">
        <v>0</v>
      </c>
      <c r="NN48" s="9">
        <v>0</v>
      </c>
      <c r="NO48" s="9">
        <v>0</v>
      </c>
      <c r="NP48" s="9">
        <v>0</v>
      </c>
      <c r="NQ48" s="9">
        <v>0</v>
      </c>
      <c r="NR48" s="9">
        <v>0</v>
      </c>
      <c r="NS48" s="9">
        <v>0</v>
      </c>
      <c r="NT48" s="9">
        <v>0</v>
      </c>
      <c r="NU48" s="9">
        <v>0</v>
      </c>
      <c r="NV48" s="9">
        <v>0</v>
      </c>
      <c r="NW48" s="9">
        <v>0</v>
      </c>
      <c r="NX48" s="9">
        <v>0</v>
      </c>
      <c r="NY48" s="9">
        <v>0</v>
      </c>
      <c r="NZ48" s="9">
        <v>0</v>
      </c>
      <c r="OA48" s="9">
        <v>0</v>
      </c>
      <c r="OB48" s="9">
        <v>0</v>
      </c>
      <c r="OC48" s="9">
        <v>0</v>
      </c>
      <c r="OD48" s="9">
        <v>0</v>
      </c>
      <c r="OE48" s="9">
        <v>0</v>
      </c>
      <c r="OF48" s="9">
        <v>0</v>
      </c>
      <c r="OG48" s="9">
        <v>0</v>
      </c>
      <c r="OH48" s="9">
        <v>0</v>
      </c>
      <c r="OI48" s="9">
        <v>0</v>
      </c>
      <c r="OJ48" s="9">
        <v>0</v>
      </c>
      <c r="OK48" s="9">
        <v>0</v>
      </c>
      <c r="OL48" s="9">
        <v>0</v>
      </c>
      <c r="OM48" s="9">
        <v>0</v>
      </c>
      <c r="ON48" s="9">
        <v>0</v>
      </c>
      <c r="OO48" s="9">
        <v>0</v>
      </c>
      <c r="OP48" s="9">
        <v>0</v>
      </c>
      <c r="OQ48" s="9">
        <v>0</v>
      </c>
      <c r="OR48" s="9">
        <v>0</v>
      </c>
      <c r="OS48" s="9">
        <v>0</v>
      </c>
      <c r="OT48" s="9">
        <v>0</v>
      </c>
      <c r="OU48" s="9">
        <v>0</v>
      </c>
      <c r="OV48" s="9">
        <v>0</v>
      </c>
      <c r="OW48" s="9">
        <v>0</v>
      </c>
      <c r="OX48" s="9">
        <v>0</v>
      </c>
    </row>
    <row r="49" spans="1:414" s="9" customFormat="1">
      <c r="A49" s="24" t="s">
        <v>77</v>
      </c>
      <c r="B49" s="25"/>
      <c r="C49" s="23" t="s">
        <v>78</v>
      </c>
      <c r="D49" s="9">
        <v>7220</v>
      </c>
      <c r="E49" s="9">
        <v>0</v>
      </c>
      <c r="F49" s="9">
        <v>43508</v>
      </c>
      <c r="G49" s="9">
        <v>198150</v>
      </c>
      <c r="H49" s="9">
        <v>174651</v>
      </c>
      <c r="I49" s="9">
        <v>159334</v>
      </c>
      <c r="J49" s="9">
        <v>266624</v>
      </c>
      <c r="K49" s="9">
        <v>70064</v>
      </c>
      <c r="L49" s="9">
        <v>53445</v>
      </c>
      <c r="M49" s="9">
        <v>93162</v>
      </c>
      <c r="N49" s="9">
        <v>0</v>
      </c>
      <c r="O49" s="9">
        <v>315826</v>
      </c>
      <c r="P49" s="9">
        <v>180991</v>
      </c>
      <c r="Q49" s="9">
        <v>0</v>
      </c>
      <c r="R49" s="9">
        <v>343176</v>
      </c>
      <c r="S49" s="9">
        <v>141335</v>
      </c>
      <c r="T49" s="9">
        <v>984340</v>
      </c>
      <c r="U49" s="9">
        <v>58119</v>
      </c>
      <c r="V49" s="9">
        <v>0</v>
      </c>
      <c r="W49" s="9">
        <v>6602</v>
      </c>
      <c r="X49" s="9">
        <v>0</v>
      </c>
      <c r="Y49" s="9">
        <v>236282</v>
      </c>
      <c r="Z49" s="9">
        <v>47693</v>
      </c>
      <c r="AA49" s="9">
        <v>204314</v>
      </c>
      <c r="AB49" s="9">
        <v>45730</v>
      </c>
      <c r="AC49" s="9">
        <v>149915</v>
      </c>
      <c r="AD49" s="9">
        <v>250813</v>
      </c>
      <c r="AE49" s="9">
        <v>240895</v>
      </c>
      <c r="AF49" s="9">
        <v>255619</v>
      </c>
      <c r="AG49" s="9">
        <v>221773</v>
      </c>
      <c r="AH49" s="9">
        <v>280271</v>
      </c>
      <c r="AI49" s="9">
        <v>89063</v>
      </c>
      <c r="AJ49" s="9">
        <v>1291159</v>
      </c>
      <c r="AK49" s="9">
        <v>343518</v>
      </c>
      <c r="AL49" s="9">
        <v>66476</v>
      </c>
      <c r="AM49" s="9">
        <v>186140</v>
      </c>
      <c r="AN49" s="9">
        <v>254947</v>
      </c>
      <c r="AO49" s="9">
        <v>55541</v>
      </c>
      <c r="AP49" s="9">
        <v>186175</v>
      </c>
      <c r="AQ49" s="9">
        <v>194388</v>
      </c>
      <c r="AR49" s="9">
        <v>60474</v>
      </c>
      <c r="AS49" s="9">
        <v>46902</v>
      </c>
      <c r="AT49" s="9">
        <v>43973</v>
      </c>
      <c r="AU49" s="9">
        <v>49659</v>
      </c>
      <c r="AV49" s="9">
        <v>50035</v>
      </c>
      <c r="AW49" s="9">
        <v>52932</v>
      </c>
      <c r="AX49" s="9">
        <v>43962</v>
      </c>
      <c r="AY49" s="9">
        <v>42428</v>
      </c>
      <c r="AZ49" s="9">
        <v>44484</v>
      </c>
      <c r="BA49" s="9">
        <v>109687</v>
      </c>
      <c r="BB49" s="9">
        <v>31857</v>
      </c>
      <c r="BC49" s="9">
        <v>28602</v>
      </c>
      <c r="BD49" s="9">
        <v>301294</v>
      </c>
      <c r="BE49" s="9">
        <v>360525</v>
      </c>
      <c r="BF49" s="9">
        <v>43984</v>
      </c>
      <c r="BG49" s="9">
        <v>1162494</v>
      </c>
      <c r="BH49" s="9">
        <v>654451</v>
      </c>
      <c r="BI49" s="9">
        <v>0</v>
      </c>
      <c r="BJ49" s="9">
        <v>50571</v>
      </c>
      <c r="BK49" s="9">
        <v>94144</v>
      </c>
      <c r="BL49" s="9">
        <v>356322</v>
      </c>
      <c r="BM49" s="9">
        <v>376797</v>
      </c>
      <c r="BN49" s="9">
        <v>89730</v>
      </c>
      <c r="BO49" s="9">
        <v>395256</v>
      </c>
      <c r="BP49" s="9">
        <v>55743</v>
      </c>
      <c r="BQ49" s="9">
        <v>138948</v>
      </c>
      <c r="BR49" s="9">
        <v>221771</v>
      </c>
      <c r="BS49" s="9">
        <v>0</v>
      </c>
      <c r="BT49" s="9">
        <v>150843</v>
      </c>
      <c r="BU49" s="9">
        <v>0</v>
      </c>
      <c r="BV49" s="9">
        <v>170243</v>
      </c>
      <c r="BW49" s="9">
        <v>211521</v>
      </c>
      <c r="BX49" s="9">
        <v>52812</v>
      </c>
      <c r="BY49" s="9">
        <v>12261</v>
      </c>
      <c r="BZ49" s="9">
        <v>43639</v>
      </c>
      <c r="CA49" s="9">
        <v>19005</v>
      </c>
      <c r="CB49" s="9">
        <v>46573</v>
      </c>
      <c r="CC49" s="9">
        <v>114792</v>
      </c>
      <c r="CD49" s="9">
        <v>37773</v>
      </c>
      <c r="CE49" s="9">
        <v>35157</v>
      </c>
      <c r="CF49" s="9">
        <v>62437</v>
      </c>
      <c r="CG49" s="9">
        <v>34360</v>
      </c>
      <c r="CH49" s="9">
        <v>63664</v>
      </c>
      <c r="CI49" s="9">
        <v>41784</v>
      </c>
      <c r="CJ49" s="9">
        <v>54014</v>
      </c>
      <c r="CK49" s="9">
        <v>50567</v>
      </c>
      <c r="CL49" s="9">
        <v>63101</v>
      </c>
      <c r="CM49" s="9">
        <v>78650</v>
      </c>
      <c r="CN49" s="9">
        <v>86433</v>
      </c>
      <c r="CO49" s="9">
        <v>71940</v>
      </c>
      <c r="CP49" s="9">
        <v>408087</v>
      </c>
      <c r="CQ49" s="9">
        <v>36812</v>
      </c>
      <c r="CR49" s="9">
        <v>0</v>
      </c>
      <c r="CS49" s="9">
        <v>4414</v>
      </c>
      <c r="CT49" s="9">
        <v>181784</v>
      </c>
      <c r="CU49" s="9">
        <v>151285</v>
      </c>
      <c r="CV49" s="9">
        <v>573608</v>
      </c>
      <c r="CW49" s="9">
        <v>0</v>
      </c>
      <c r="CX49" s="9">
        <v>139584</v>
      </c>
      <c r="CY49" s="9">
        <v>339344</v>
      </c>
      <c r="CZ49" s="9">
        <v>97711</v>
      </c>
      <c r="DA49" s="9">
        <v>368682</v>
      </c>
      <c r="DB49" s="9">
        <v>62243</v>
      </c>
      <c r="DC49" s="9">
        <v>299348</v>
      </c>
      <c r="DD49" s="9">
        <v>154655</v>
      </c>
      <c r="DE49" s="9">
        <v>0</v>
      </c>
      <c r="DF49" s="9">
        <v>0</v>
      </c>
      <c r="DG49" s="9">
        <v>14437</v>
      </c>
      <c r="DH49" s="9">
        <v>127656</v>
      </c>
      <c r="DI49" s="9">
        <v>275947</v>
      </c>
      <c r="DJ49" s="9">
        <v>93996</v>
      </c>
      <c r="DK49" s="9">
        <v>435359</v>
      </c>
      <c r="DL49" s="9">
        <v>1186688</v>
      </c>
      <c r="DM49" s="9">
        <v>128634</v>
      </c>
      <c r="DN49" s="9">
        <v>31162</v>
      </c>
      <c r="DO49" s="9">
        <v>61353</v>
      </c>
      <c r="DP49" s="9">
        <v>93338</v>
      </c>
      <c r="DQ49" s="9">
        <v>399971</v>
      </c>
      <c r="DR49" s="9">
        <v>122493</v>
      </c>
      <c r="DS49" s="9">
        <v>206683</v>
      </c>
      <c r="DT49" s="9">
        <v>160773</v>
      </c>
      <c r="DU49" s="9">
        <v>49123</v>
      </c>
      <c r="DV49" s="9">
        <v>0</v>
      </c>
      <c r="DW49" s="9">
        <v>25739</v>
      </c>
      <c r="DX49" s="9">
        <v>177085</v>
      </c>
      <c r="DY49" s="9">
        <v>50259</v>
      </c>
      <c r="DZ49" s="9">
        <v>435007</v>
      </c>
      <c r="EA49" s="9">
        <v>184533</v>
      </c>
      <c r="EB49" s="9">
        <v>739960</v>
      </c>
      <c r="EC49" s="9">
        <v>371937</v>
      </c>
      <c r="ED49" s="9">
        <v>160396</v>
      </c>
      <c r="EE49" s="9">
        <v>20000</v>
      </c>
      <c r="EF49" s="9">
        <v>100414</v>
      </c>
      <c r="EG49" s="9">
        <v>210585</v>
      </c>
      <c r="EH49" s="9">
        <v>223504</v>
      </c>
      <c r="EI49" s="9">
        <v>542271</v>
      </c>
      <c r="EJ49" s="9">
        <v>133090</v>
      </c>
      <c r="EK49" s="9">
        <v>307037</v>
      </c>
      <c r="EL49" s="9">
        <v>0</v>
      </c>
      <c r="EM49" s="9">
        <v>8615</v>
      </c>
      <c r="EN49" s="9">
        <v>0</v>
      </c>
      <c r="EO49" s="9">
        <v>59941</v>
      </c>
      <c r="EP49" s="9">
        <v>796095</v>
      </c>
      <c r="EQ49" s="9">
        <v>59653</v>
      </c>
      <c r="ER49" s="9">
        <v>253478</v>
      </c>
      <c r="ES49" s="9">
        <v>134526</v>
      </c>
      <c r="ET49" s="9">
        <v>239000</v>
      </c>
      <c r="EU49" s="9">
        <v>200209</v>
      </c>
      <c r="EV49" s="9">
        <v>253397</v>
      </c>
      <c r="EW49" s="9">
        <v>488251</v>
      </c>
      <c r="EX49" s="9">
        <v>0</v>
      </c>
      <c r="EY49" s="9">
        <v>0</v>
      </c>
      <c r="EZ49" s="9">
        <v>0</v>
      </c>
      <c r="FA49" s="9">
        <v>61652</v>
      </c>
      <c r="FB49" s="9">
        <v>143102</v>
      </c>
      <c r="FC49" s="9">
        <v>171606</v>
      </c>
      <c r="FD49" s="9">
        <v>137506</v>
      </c>
      <c r="FE49" s="9">
        <v>151853</v>
      </c>
      <c r="FF49" s="9">
        <v>710342</v>
      </c>
      <c r="FG49" s="9">
        <v>303359</v>
      </c>
      <c r="FH49" s="9">
        <v>457109</v>
      </c>
      <c r="FI49" s="9">
        <v>539286</v>
      </c>
      <c r="FJ49" s="9">
        <v>3618</v>
      </c>
      <c r="FK49" s="9">
        <v>243611</v>
      </c>
      <c r="FL49" s="9">
        <v>0</v>
      </c>
      <c r="FM49" s="9">
        <v>296471</v>
      </c>
      <c r="FN49" s="9">
        <v>69734</v>
      </c>
      <c r="FO49" s="9">
        <v>0</v>
      </c>
      <c r="FP49" s="9">
        <v>104955</v>
      </c>
      <c r="FQ49" s="9">
        <v>918472</v>
      </c>
      <c r="FR49" s="9">
        <v>289588</v>
      </c>
      <c r="FS49" s="9">
        <v>286600</v>
      </c>
      <c r="FT49" s="9">
        <v>27270</v>
      </c>
      <c r="FU49" s="9">
        <v>209885</v>
      </c>
      <c r="FV49" s="9">
        <v>277477</v>
      </c>
      <c r="FW49" s="9">
        <v>1048259</v>
      </c>
      <c r="FX49" s="9">
        <v>43519</v>
      </c>
      <c r="FY49" s="9">
        <v>77950</v>
      </c>
      <c r="FZ49" s="9">
        <v>0</v>
      </c>
      <c r="GA49" s="9">
        <v>53643</v>
      </c>
      <c r="GB49" s="9">
        <v>97527</v>
      </c>
      <c r="GC49" s="9">
        <v>13972</v>
      </c>
      <c r="GD49" s="9">
        <v>323166</v>
      </c>
      <c r="GE49" s="9">
        <v>17594</v>
      </c>
      <c r="GF49" s="9">
        <v>35086</v>
      </c>
      <c r="GG49" s="9">
        <v>391196</v>
      </c>
      <c r="GH49" s="9">
        <v>0</v>
      </c>
      <c r="GI49" s="9">
        <v>19089</v>
      </c>
      <c r="GJ49" s="9">
        <v>171750</v>
      </c>
      <c r="GK49" s="9">
        <v>139291</v>
      </c>
      <c r="GL49" s="9">
        <v>40608</v>
      </c>
      <c r="GM49" s="9">
        <v>0</v>
      </c>
      <c r="GN49" s="9">
        <v>12246</v>
      </c>
      <c r="GO49" s="9">
        <v>41929</v>
      </c>
      <c r="GP49" s="9">
        <v>207370</v>
      </c>
      <c r="GQ49" s="9">
        <v>213147</v>
      </c>
      <c r="GR49" s="9">
        <v>80385</v>
      </c>
      <c r="GS49" s="9">
        <v>78390</v>
      </c>
      <c r="GT49" s="9">
        <v>671926</v>
      </c>
      <c r="GU49" s="9">
        <v>0</v>
      </c>
      <c r="GV49" s="9">
        <v>183827</v>
      </c>
      <c r="GW49" s="9">
        <v>0</v>
      </c>
      <c r="GX49" s="9">
        <v>0</v>
      </c>
      <c r="GY49" s="9">
        <v>451962</v>
      </c>
      <c r="GZ49" s="9">
        <v>47696</v>
      </c>
      <c r="HA49" s="9">
        <v>22624</v>
      </c>
      <c r="HB49" s="9">
        <v>372768</v>
      </c>
      <c r="HC49" s="9">
        <v>70534</v>
      </c>
      <c r="HD49" s="9">
        <v>77027</v>
      </c>
      <c r="HE49" s="9">
        <v>0</v>
      </c>
      <c r="HF49" s="9">
        <v>680672</v>
      </c>
      <c r="HG49" s="9">
        <v>124126</v>
      </c>
      <c r="HH49" s="9">
        <v>174610</v>
      </c>
      <c r="HI49" s="9">
        <v>569179</v>
      </c>
      <c r="HJ49" s="9">
        <v>1462776</v>
      </c>
      <c r="HK49" s="9">
        <v>849051</v>
      </c>
      <c r="HL49" s="9">
        <v>460157</v>
      </c>
      <c r="HM49" s="9">
        <v>480912</v>
      </c>
      <c r="HN49" s="9">
        <v>93237</v>
      </c>
      <c r="HO49" s="9">
        <v>172235</v>
      </c>
      <c r="HP49" s="9">
        <v>556494</v>
      </c>
      <c r="HQ49" s="9">
        <v>175816</v>
      </c>
      <c r="HR49" s="9">
        <v>124126</v>
      </c>
      <c r="HS49" s="9">
        <v>105176</v>
      </c>
      <c r="HT49" s="9">
        <v>0</v>
      </c>
      <c r="HU49" s="9">
        <v>120997</v>
      </c>
      <c r="HV49" s="9">
        <v>29690</v>
      </c>
      <c r="HW49" s="9">
        <v>25336</v>
      </c>
      <c r="HX49" s="9">
        <v>76379</v>
      </c>
      <c r="HY49" s="9">
        <v>0</v>
      </c>
      <c r="HZ49" s="9">
        <v>30565</v>
      </c>
      <c r="IA49" s="9">
        <v>91980</v>
      </c>
      <c r="IB49" s="9">
        <v>393558</v>
      </c>
      <c r="IC49" s="9">
        <v>41493</v>
      </c>
      <c r="ID49" s="9">
        <v>156966</v>
      </c>
      <c r="IE49" s="9">
        <v>134015</v>
      </c>
      <c r="IF49" s="9">
        <v>132093</v>
      </c>
      <c r="IG49" s="9">
        <v>176427</v>
      </c>
      <c r="IH49" s="9">
        <v>176726</v>
      </c>
      <c r="II49" s="9">
        <v>202361</v>
      </c>
      <c r="IJ49" s="9">
        <v>94014</v>
      </c>
      <c r="IK49" s="9">
        <v>22183</v>
      </c>
      <c r="IL49" s="9">
        <v>205831</v>
      </c>
      <c r="IM49" s="9">
        <v>382226</v>
      </c>
      <c r="IN49" s="9">
        <v>175738</v>
      </c>
      <c r="IO49" s="9">
        <v>43525</v>
      </c>
      <c r="IP49" s="9">
        <v>294847</v>
      </c>
      <c r="IQ49" s="9">
        <v>147345</v>
      </c>
      <c r="IR49" s="9">
        <v>25034</v>
      </c>
      <c r="IS49" s="9">
        <v>57949</v>
      </c>
      <c r="IT49" s="9">
        <v>24983</v>
      </c>
      <c r="IU49" s="9">
        <v>15383</v>
      </c>
      <c r="IV49" s="9">
        <v>449259</v>
      </c>
      <c r="IW49" s="9">
        <v>35667</v>
      </c>
      <c r="IX49" s="9">
        <v>143925</v>
      </c>
      <c r="IY49" s="9">
        <v>123926</v>
      </c>
      <c r="IZ49" s="9">
        <v>60288</v>
      </c>
      <c r="JA49" s="9">
        <v>148766</v>
      </c>
      <c r="JB49" s="9">
        <v>222307</v>
      </c>
      <c r="JC49" s="9">
        <v>279094</v>
      </c>
      <c r="JD49" s="9">
        <v>346151</v>
      </c>
      <c r="JE49" s="9">
        <v>328779</v>
      </c>
      <c r="JF49" s="9">
        <v>310582</v>
      </c>
      <c r="JG49" s="9">
        <v>233343</v>
      </c>
      <c r="JH49" s="9">
        <v>277708</v>
      </c>
      <c r="JI49" s="9">
        <v>270774</v>
      </c>
      <c r="JJ49" s="9">
        <v>65544</v>
      </c>
      <c r="JK49" s="9">
        <v>35758</v>
      </c>
      <c r="JL49" s="9">
        <v>512030</v>
      </c>
      <c r="JM49" s="9">
        <v>0</v>
      </c>
      <c r="JN49" s="9">
        <v>0</v>
      </c>
      <c r="JO49" s="9">
        <v>0</v>
      </c>
      <c r="JP49" s="9">
        <v>16477</v>
      </c>
      <c r="JQ49" s="9">
        <v>27682</v>
      </c>
      <c r="JR49" s="9">
        <v>72247</v>
      </c>
      <c r="JS49" s="9">
        <v>148576</v>
      </c>
      <c r="JT49" s="9">
        <v>0</v>
      </c>
      <c r="JU49" s="9">
        <v>335666</v>
      </c>
      <c r="JV49" s="9">
        <v>314851</v>
      </c>
      <c r="JW49" s="9">
        <v>245170</v>
      </c>
      <c r="JX49" s="9">
        <v>57626</v>
      </c>
      <c r="JY49" s="9">
        <v>24886</v>
      </c>
      <c r="JZ49" s="9">
        <v>196837</v>
      </c>
      <c r="KA49" s="9">
        <v>68165</v>
      </c>
      <c r="KB49" s="9">
        <v>21242</v>
      </c>
      <c r="KC49" s="9">
        <v>85636</v>
      </c>
      <c r="KD49" s="9">
        <v>231860</v>
      </c>
      <c r="KE49" s="9">
        <v>369615</v>
      </c>
      <c r="KF49" s="9">
        <v>52721</v>
      </c>
      <c r="KG49" s="9">
        <v>107424</v>
      </c>
      <c r="KH49" s="9">
        <v>44920</v>
      </c>
      <c r="KI49" s="9">
        <v>4590</v>
      </c>
      <c r="KJ49" s="9">
        <v>0</v>
      </c>
      <c r="KK49" s="9">
        <v>282006</v>
      </c>
      <c r="KL49" s="9">
        <v>38427</v>
      </c>
      <c r="KM49" s="9">
        <v>0</v>
      </c>
      <c r="KN49" s="9">
        <v>0</v>
      </c>
      <c r="KO49" s="9">
        <v>145902</v>
      </c>
      <c r="KP49" s="9">
        <v>18231</v>
      </c>
      <c r="KQ49" s="9">
        <v>11351</v>
      </c>
      <c r="KR49" s="9">
        <v>114797</v>
      </c>
      <c r="KS49" s="9">
        <v>385161</v>
      </c>
      <c r="KT49" s="9">
        <v>180012</v>
      </c>
      <c r="KU49" s="9">
        <v>26449</v>
      </c>
      <c r="KV49" s="9">
        <v>49639</v>
      </c>
      <c r="KW49" s="9">
        <v>56498</v>
      </c>
      <c r="KX49" s="9">
        <v>239072</v>
      </c>
      <c r="KY49" s="9">
        <v>0</v>
      </c>
      <c r="KZ49" s="9">
        <v>0</v>
      </c>
      <c r="LA49" s="9">
        <v>575047</v>
      </c>
      <c r="LB49" s="9">
        <v>184628</v>
      </c>
      <c r="LC49" s="9">
        <v>623586</v>
      </c>
      <c r="LD49" s="9">
        <v>36282</v>
      </c>
      <c r="LE49" s="9">
        <v>1273388</v>
      </c>
      <c r="LF49" s="9">
        <v>8709</v>
      </c>
      <c r="LG49" s="9">
        <v>454084</v>
      </c>
      <c r="LH49" s="9">
        <v>0</v>
      </c>
      <c r="LI49" s="9">
        <v>133570</v>
      </c>
      <c r="LJ49" s="9">
        <v>150167</v>
      </c>
      <c r="LK49" s="9">
        <v>156654</v>
      </c>
      <c r="LL49" s="9">
        <v>0</v>
      </c>
      <c r="LM49" s="9">
        <v>1005637</v>
      </c>
      <c r="LN49" s="9">
        <v>8210</v>
      </c>
      <c r="LO49" s="9">
        <v>121501</v>
      </c>
      <c r="LP49" s="9">
        <v>478182</v>
      </c>
      <c r="LQ49" s="9">
        <v>371684</v>
      </c>
      <c r="LR49" s="9">
        <v>0</v>
      </c>
      <c r="LS49" s="9">
        <v>84451</v>
      </c>
      <c r="LT49" s="9">
        <v>35717</v>
      </c>
      <c r="LU49" s="9">
        <v>156730</v>
      </c>
      <c r="LV49" s="9">
        <v>79478</v>
      </c>
      <c r="LW49" s="9">
        <v>185047</v>
      </c>
      <c r="LX49" s="9">
        <v>0</v>
      </c>
      <c r="LY49" s="9">
        <v>82683</v>
      </c>
      <c r="LZ49" s="9">
        <v>0</v>
      </c>
      <c r="MA49" s="9">
        <v>0</v>
      </c>
      <c r="MB49" s="9">
        <v>0</v>
      </c>
      <c r="MC49" s="9">
        <v>0</v>
      </c>
      <c r="MD49" s="9">
        <v>659531</v>
      </c>
      <c r="ME49" s="9">
        <v>21021</v>
      </c>
      <c r="MF49" s="9">
        <v>178080</v>
      </c>
      <c r="MG49" s="9">
        <v>951201</v>
      </c>
      <c r="MH49" s="9">
        <v>2098620</v>
      </c>
      <c r="MI49" s="9">
        <v>193644</v>
      </c>
      <c r="MJ49" s="9">
        <v>167694</v>
      </c>
      <c r="MK49" s="9">
        <v>264397</v>
      </c>
      <c r="ML49" s="9">
        <v>0</v>
      </c>
      <c r="MM49" s="9">
        <v>72242</v>
      </c>
      <c r="MN49" s="9">
        <v>93452</v>
      </c>
      <c r="MO49" s="9">
        <v>131721</v>
      </c>
      <c r="MP49" s="9">
        <v>82673</v>
      </c>
      <c r="MQ49" s="9">
        <v>129781</v>
      </c>
      <c r="MR49" s="9">
        <v>329691</v>
      </c>
      <c r="MS49" s="9">
        <v>87187</v>
      </c>
      <c r="MT49" s="9">
        <v>35018</v>
      </c>
      <c r="MU49" s="9">
        <v>1657767</v>
      </c>
      <c r="MV49" s="9">
        <v>152180</v>
      </c>
      <c r="MW49" s="9">
        <v>21187</v>
      </c>
      <c r="MX49" s="9">
        <v>15756</v>
      </c>
      <c r="MY49" s="9">
        <v>74569</v>
      </c>
      <c r="MZ49" s="9">
        <v>16200</v>
      </c>
      <c r="NA49" s="9">
        <v>78655</v>
      </c>
      <c r="NB49" s="9">
        <v>56775</v>
      </c>
      <c r="NC49" s="9">
        <v>300245</v>
      </c>
      <c r="ND49" s="9">
        <v>0</v>
      </c>
      <c r="NE49" s="9">
        <v>794334</v>
      </c>
      <c r="NF49" s="9">
        <v>173862</v>
      </c>
      <c r="NG49" s="9">
        <v>101432</v>
      </c>
      <c r="NH49" s="9">
        <v>66278</v>
      </c>
      <c r="NI49" s="9">
        <v>3062</v>
      </c>
      <c r="NJ49" s="9">
        <v>177907</v>
      </c>
      <c r="NK49" s="9">
        <v>154019</v>
      </c>
      <c r="NL49" s="9">
        <v>117124</v>
      </c>
      <c r="NM49" s="9">
        <v>0</v>
      </c>
      <c r="NN49" s="9">
        <v>387177</v>
      </c>
      <c r="NO49" s="9">
        <v>15328</v>
      </c>
      <c r="NP49" s="9">
        <v>247862</v>
      </c>
      <c r="NQ49" s="9">
        <v>67453</v>
      </c>
      <c r="NR49" s="9">
        <v>26413</v>
      </c>
      <c r="NS49" s="9">
        <v>234058</v>
      </c>
      <c r="NT49" s="9">
        <v>654506</v>
      </c>
      <c r="NU49" s="9">
        <v>285727</v>
      </c>
      <c r="NV49" s="9">
        <v>213668</v>
      </c>
      <c r="NW49" s="9">
        <v>281172</v>
      </c>
      <c r="NX49" s="9">
        <v>0</v>
      </c>
      <c r="NY49" s="9">
        <v>384094</v>
      </c>
      <c r="NZ49" s="9">
        <v>3841</v>
      </c>
      <c r="OA49" s="9">
        <v>315707</v>
      </c>
      <c r="OB49" s="9">
        <v>332804</v>
      </c>
      <c r="OC49" s="9">
        <v>27046</v>
      </c>
      <c r="OD49" s="9">
        <v>15241</v>
      </c>
      <c r="OE49" s="9">
        <v>30325</v>
      </c>
      <c r="OF49" s="9">
        <v>78821</v>
      </c>
      <c r="OG49" s="9">
        <v>437694</v>
      </c>
      <c r="OH49" s="9">
        <v>66039</v>
      </c>
      <c r="OI49" s="9">
        <v>121830</v>
      </c>
      <c r="OJ49" s="9">
        <v>0</v>
      </c>
      <c r="OK49" s="9">
        <v>56320</v>
      </c>
      <c r="OL49" s="9">
        <v>194991</v>
      </c>
      <c r="OM49" s="9">
        <v>60795</v>
      </c>
      <c r="ON49" s="9">
        <v>2379</v>
      </c>
      <c r="OO49" s="9">
        <v>52102</v>
      </c>
      <c r="OP49" s="9">
        <v>4452</v>
      </c>
      <c r="OQ49" s="9">
        <v>0</v>
      </c>
      <c r="OR49" s="9">
        <v>324853</v>
      </c>
      <c r="OS49" s="9">
        <v>214846</v>
      </c>
      <c r="OT49" s="9">
        <v>56392</v>
      </c>
      <c r="OU49" s="9">
        <v>228947</v>
      </c>
      <c r="OV49" s="9">
        <v>389732</v>
      </c>
      <c r="OW49" s="9">
        <v>178532</v>
      </c>
      <c r="OX49" s="9">
        <v>0</v>
      </c>
    </row>
    <row r="50" spans="1:414" s="9" customFormat="1">
      <c r="A50" s="21" t="s">
        <v>79</v>
      </c>
      <c r="B50" s="22"/>
      <c r="C50" s="23" t="s">
        <v>80</v>
      </c>
      <c r="D50" s="9">
        <v>484541</v>
      </c>
      <c r="E50" s="9">
        <v>3911585</v>
      </c>
      <c r="F50" s="9">
        <v>873171</v>
      </c>
      <c r="G50" s="9">
        <v>1021643</v>
      </c>
      <c r="H50" s="9">
        <v>2092642</v>
      </c>
      <c r="I50" s="9">
        <v>2707496</v>
      </c>
      <c r="J50" s="9">
        <v>4188123</v>
      </c>
      <c r="K50" s="9">
        <v>4947177</v>
      </c>
      <c r="L50" s="9">
        <v>1142786</v>
      </c>
      <c r="M50" s="9">
        <v>1488286</v>
      </c>
      <c r="N50" s="9">
        <v>1086715</v>
      </c>
      <c r="O50" s="9">
        <v>3066942</v>
      </c>
      <c r="P50" s="9">
        <v>2888946</v>
      </c>
      <c r="Q50" s="9">
        <v>118278</v>
      </c>
      <c r="R50" s="9">
        <v>1781095</v>
      </c>
      <c r="S50" s="9">
        <v>232060</v>
      </c>
      <c r="T50" s="9">
        <v>1767654</v>
      </c>
      <c r="U50" s="9">
        <v>839310</v>
      </c>
      <c r="V50" s="9">
        <v>2617493</v>
      </c>
      <c r="W50" s="9">
        <v>498044</v>
      </c>
      <c r="X50" s="9">
        <v>5268355</v>
      </c>
      <c r="Y50" s="9">
        <v>3329676</v>
      </c>
      <c r="Z50" s="9">
        <v>1173784</v>
      </c>
      <c r="AA50" s="9">
        <v>2098316</v>
      </c>
      <c r="AB50" s="9">
        <v>1974009</v>
      </c>
      <c r="AC50" s="9">
        <v>2313072</v>
      </c>
      <c r="AD50" s="9">
        <v>3683123</v>
      </c>
      <c r="AE50" s="9">
        <v>3560885</v>
      </c>
      <c r="AF50" s="9">
        <v>3313361</v>
      </c>
      <c r="AG50" s="9">
        <v>3967353</v>
      </c>
      <c r="AH50" s="9">
        <v>3284960</v>
      </c>
      <c r="AI50" s="9">
        <v>3460543</v>
      </c>
      <c r="AJ50" s="9">
        <v>35415407</v>
      </c>
      <c r="AK50" s="9">
        <v>30462904</v>
      </c>
      <c r="AL50" s="9">
        <v>5627949</v>
      </c>
      <c r="AM50" s="9">
        <v>2180776</v>
      </c>
      <c r="AN50" s="9">
        <v>3941133</v>
      </c>
      <c r="AO50" s="9">
        <v>3814636</v>
      </c>
      <c r="AP50" s="9">
        <v>3937724</v>
      </c>
      <c r="AQ50" s="9">
        <v>3976776</v>
      </c>
      <c r="AR50" s="9">
        <v>4121198</v>
      </c>
      <c r="AS50" s="9">
        <v>3685720</v>
      </c>
      <c r="AT50" s="9">
        <v>3153873</v>
      </c>
      <c r="AU50" s="9">
        <v>3089162</v>
      </c>
      <c r="AV50" s="9">
        <v>3943231</v>
      </c>
      <c r="AW50" s="9">
        <v>4320457</v>
      </c>
      <c r="AX50" s="9">
        <v>4431988</v>
      </c>
      <c r="AY50" s="9">
        <v>904659</v>
      </c>
      <c r="AZ50" s="9">
        <v>1525397</v>
      </c>
      <c r="BA50" s="9">
        <v>3038543</v>
      </c>
      <c r="BB50" s="9">
        <v>1286905</v>
      </c>
      <c r="BC50" s="9">
        <v>2680496</v>
      </c>
      <c r="BD50" s="9">
        <v>2899640</v>
      </c>
      <c r="BE50" s="9">
        <v>2945501</v>
      </c>
      <c r="BF50" s="9">
        <v>1021032</v>
      </c>
      <c r="BG50" s="9">
        <v>12722342</v>
      </c>
      <c r="BH50" s="9">
        <v>14336117</v>
      </c>
      <c r="BI50" s="9">
        <v>269631</v>
      </c>
      <c r="BJ50" s="9">
        <v>1696502</v>
      </c>
      <c r="BK50" s="9">
        <v>7227058</v>
      </c>
      <c r="BL50" s="9">
        <v>3668180</v>
      </c>
      <c r="BM50" s="9">
        <v>3041627</v>
      </c>
      <c r="BN50" s="9">
        <v>2208222</v>
      </c>
      <c r="BO50" s="9">
        <v>4732026</v>
      </c>
      <c r="BP50" s="9">
        <v>2097185</v>
      </c>
      <c r="BQ50" s="9">
        <v>3021987</v>
      </c>
      <c r="BR50" s="9">
        <v>7987532</v>
      </c>
      <c r="BS50" s="9">
        <v>740782</v>
      </c>
      <c r="BT50" s="9">
        <v>2397350</v>
      </c>
      <c r="BU50" s="9">
        <v>906395</v>
      </c>
      <c r="BV50" s="9">
        <v>4112983</v>
      </c>
      <c r="BW50" s="9">
        <v>3927560</v>
      </c>
      <c r="BX50" s="9">
        <v>2851369</v>
      </c>
      <c r="BY50" s="9">
        <v>1498558</v>
      </c>
      <c r="BZ50" s="9">
        <v>3507773</v>
      </c>
      <c r="CA50" s="9">
        <v>1894515</v>
      </c>
      <c r="CB50" s="9">
        <v>3259384</v>
      </c>
      <c r="CC50" s="9">
        <v>6328881</v>
      </c>
      <c r="CD50" s="9">
        <v>4387009</v>
      </c>
      <c r="CE50" s="9">
        <v>5877336</v>
      </c>
      <c r="CF50" s="9">
        <v>5051904</v>
      </c>
      <c r="CG50" s="9">
        <v>5568493</v>
      </c>
      <c r="CH50" s="9">
        <v>4342239</v>
      </c>
      <c r="CI50" s="9">
        <v>6923082</v>
      </c>
      <c r="CJ50" s="9">
        <v>5291863</v>
      </c>
      <c r="CK50" s="9">
        <v>5416230</v>
      </c>
      <c r="CL50" s="9">
        <v>5010716</v>
      </c>
      <c r="CM50" s="9">
        <v>5594335</v>
      </c>
      <c r="CN50" s="9">
        <v>6191224</v>
      </c>
      <c r="CO50" s="9">
        <v>5495750</v>
      </c>
      <c r="CP50" s="9">
        <v>3307687</v>
      </c>
      <c r="CQ50" s="9">
        <v>2809105</v>
      </c>
      <c r="CR50" s="9">
        <v>18651110</v>
      </c>
      <c r="CS50" s="9">
        <v>597916</v>
      </c>
      <c r="CT50" s="9">
        <v>2484193</v>
      </c>
      <c r="CU50" s="9">
        <v>2007176</v>
      </c>
      <c r="CV50" s="9">
        <v>4642553</v>
      </c>
      <c r="CW50" s="9">
        <v>2699203</v>
      </c>
      <c r="CX50" s="9">
        <v>1705391</v>
      </c>
      <c r="CY50" s="9">
        <v>6670037</v>
      </c>
      <c r="CZ50" s="9">
        <v>1663239</v>
      </c>
      <c r="DA50" s="9">
        <v>4973016</v>
      </c>
      <c r="DB50" s="9">
        <v>2916037</v>
      </c>
      <c r="DC50" s="9">
        <v>4115063</v>
      </c>
      <c r="DD50" s="9">
        <v>635186</v>
      </c>
      <c r="DE50" s="9">
        <v>3559737</v>
      </c>
      <c r="DF50" s="9">
        <v>2183941</v>
      </c>
      <c r="DG50" s="9">
        <v>925636</v>
      </c>
      <c r="DH50" s="9">
        <v>1196963</v>
      </c>
      <c r="DI50" s="9">
        <v>5040098</v>
      </c>
      <c r="DJ50" s="9">
        <v>1634990</v>
      </c>
      <c r="DK50" s="9">
        <v>1323752</v>
      </c>
      <c r="DL50" s="9">
        <v>9016566</v>
      </c>
      <c r="DM50" s="9">
        <v>4080609</v>
      </c>
      <c r="DN50" s="9">
        <v>2034593</v>
      </c>
      <c r="DO50" s="9">
        <v>6201992</v>
      </c>
      <c r="DP50" s="9">
        <v>6604297</v>
      </c>
      <c r="DQ50" s="9">
        <v>3771666</v>
      </c>
      <c r="DR50" s="9">
        <v>2646152</v>
      </c>
      <c r="DS50" s="9">
        <v>1745110</v>
      </c>
      <c r="DT50" s="9">
        <v>3050987</v>
      </c>
      <c r="DU50" s="9">
        <v>1119174</v>
      </c>
      <c r="DV50" s="9">
        <v>3484416</v>
      </c>
      <c r="DW50" s="9">
        <v>1428094</v>
      </c>
      <c r="DX50" s="9">
        <v>1125857</v>
      </c>
      <c r="DY50" s="9">
        <v>1764462</v>
      </c>
      <c r="DZ50" s="9">
        <v>2026200</v>
      </c>
      <c r="EA50" s="9">
        <v>3005006</v>
      </c>
      <c r="EB50" s="9">
        <v>1212146</v>
      </c>
      <c r="EC50" s="9">
        <v>1305232</v>
      </c>
      <c r="ED50" s="9">
        <v>1021643</v>
      </c>
      <c r="EE50" s="9">
        <v>1769706</v>
      </c>
      <c r="EF50" s="9">
        <v>3210084</v>
      </c>
      <c r="EG50" s="9">
        <v>4966211</v>
      </c>
      <c r="EH50" s="9">
        <v>2323720</v>
      </c>
      <c r="EI50" s="9">
        <v>2224623</v>
      </c>
      <c r="EJ50" s="9">
        <v>2077890</v>
      </c>
      <c r="EK50" s="9">
        <v>5495442</v>
      </c>
      <c r="EL50" s="9">
        <v>1493678</v>
      </c>
      <c r="EM50" s="9">
        <v>468663</v>
      </c>
      <c r="EN50" s="9">
        <v>1489114</v>
      </c>
      <c r="EO50" s="9">
        <v>1261052</v>
      </c>
      <c r="EP50" s="9">
        <v>2628031</v>
      </c>
      <c r="EQ50" s="9">
        <v>713672</v>
      </c>
      <c r="ER50" s="9">
        <v>5351565</v>
      </c>
      <c r="ES50" s="9">
        <v>2317646</v>
      </c>
      <c r="ET50" s="9">
        <v>1655711</v>
      </c>
      <c r="EU50" s="9">
        <v>1372047</v>
      </c>
      <c r="EV50" s="9">
        <v>4716492</v>
      </c>
      <c r="EW50" s="9">
        <v>4779819</v>
      </c>
      <c r="EX50" s="9">
        <v>98745</v>
      </c>
      <c r="EY50" s="9">
        <v>4420854</v>
      </c>
      <c r="EZ50" s="9">
        <v>590096</v>
      </c>
      <c r="FA50" s="9">
        <v>635151</v>
      </c>
      <c r="FB50" s="9">
        <v>2042006</v>
      </c>
      <c r="FC50" s="9">
        <v>3159753</v>
      </c>
      <c r="FD50" s="9">
        <v>4970114</v>
      </c>
      <c r="FE50" s="9">
        <v>2192281</v>
      </c>
      <c r="FF50" s="9">
        <v>9264020</v>
      </c>
      <c r="FG50" s="9">
        <v>6811240</v>
      </c>
      <c r="FH50" s="9">
        <v>6782946</v>
      </c>
      <c r="FI50" s="9">
        <v>5501495</v>
      </c>
      <c r="FJ50" s="9">
        <v>1501666</v>
      </c>
      <c r="FK50" s="9">
        <v>2476679</v>
      </c>
      <c r="FL50" s="9">
        <v>1275529</v>
      </c>
      <c r="FM50" s="9">
        <v>1990360</v>
      </c>
      <c r="FN50" s="9">
        <v>578989</v>
      </c>
      <c r="FO50" s="9">
        <v>21899149</v>
      </c>
      <c r="FP50" s="9">
        <v>1960773</v>
      </c>
      <c r="FQ50" s="9">
        <v>4593690</v>
      </c>
      <c r="FR50" s="9">
        <v>3543047</v>
      </c>
      <c r="FS50" s="9">
        <v>3267164</v>
      </c>
      <c r="FT50" s="9">
        <v>545402</v>
      </c>
      <c r="FU50" s="9">
        <v>776123</v>
      </c>
      <c r="FV50" s="9">
        <v>2367419</v>
      </c>
      <c r="FW50" s="9">
        <v>7137148</v>
      </c>
      <c r="FX50" s="9">
        <v>2554605</v>
      </c>
      <c r="FY50" s="9">
        <v>2328604</v>
      </c>
      <c r="FZ50" s="9">
        <v>1467902</v>
      </c>
      <c r="GA50" s="9">
        <v>2646987</v>
      </c>
      <c r="GB50" s="9">
        <v>962819</v>
      </c>
      <c r="GC50" s="9">
        <v>900756</v>
      </c>
      <c r="GD50" s="9">
        <v>3563570</v>
      </c>
      <c r="GE50" s="9">
        <v>396598</v>
      </c>
      <c r="GF50" s="9">
        <v>3288559</v>
      </c>
      <c r="GG50" s="9">
        <v>2594884</v>
      </c>
      <c r="GH50" s="9">
        <v>1767959</v>
      </c>
      <c r="GI50" s="9">
        <v>226757</v>
      </c>
      <c r="GJ50" s="9">
        <v>1200511</v>
      </c>
      <c r="GK50" s="9">
        <v>2109525</v>
      </c>
      <c r="GL50" s="9">
        <v>4062893</v>
      </c>
      <c r="GM50" s="9">
        <v>756137</v>
      </c>
      <c r="GN50" s="9">
        <v>327340</v>
      </c>
      <c r="GO50" s="9">
        <v>2119289</v>
      </c>
      <c r="GP50" s="9">
        <v>2210599</v>
      </c>
      <c r="GQ50" s="9">
        <v>1508477</v>
      </c>
      <c r="GR50" s="9">
        <v>3231790</v>
      </c>
      <c r="GS50" s="9">
        <v>4313701</v>
      </c>
      <c r="GT50" s="9">
        <v>12475765</v>
      </c>
      <c r="GU50" s="9">
        <v>565633</v>
      </c>
      <c r="GV50" s="9">
        <v>2813397</v>
      </c>
      <c r="GW50" s="9">
        <v>2528535</v>
      </c>
      <c r="GX50" s="9">
        <v>4714233</v>
      </c>
      <c r="GY50" s="9">
        <v>5766884</v>
      </c>
      <c r="GZ50" s="9">
        <v>1616489</v>
      </c>
      <c r="HA50" s="9">
        <v>341351</v>
      </c>
      <c r="HB50" s="9">
        <v>1251240</v>
      </c>
      <c r="HC50" s="9">
        <v>5967609</v>
      </c>
      <c r="HD50" s="9">
        <v>5584476</v>
      </c>
      <c r="HE50" s="9">
        <v>1714831</v>
      </c>
      <c r="HF50" s="9">
        <v>6637836</v>
      </c>
      <c r="HG50" s="9">
        <v>3669797</v>
      </c>
      <c r="HH50" s="9">
        <v>1394952</v>
      </c>
      <c r="HI50" s="9">
        <v>3636747</v>
      </c>
      <c r="HJ50" s="9">
        <v>6299699</v>
      </c>
      <c r="HK50" s="9">
        <v>5762325</v>
      </c>
      <c r="HL50" s="9">
        <v>2469647</v>
      </c>
      <c r="HM50" s="9">
        <v>3405501</v>
      </c>
      <c r="HN50" s="9">
        <v>1078117</v>
      </c>
      <c r="HO50" s="9">
        <v>3427053</v>
      </c>
      <c r="HP50" s="9">
        <v>5136385</v>
      </c>
      <c r="HQ50" s="9">
        <v>3054619</v>
      </c>
      <c r="HR50" s="9">
        <v>2723141</v>
      </c>
      <c r="HS50" s="9">
        <v>1225182</v>
      </c>
      <c r="HT50" s="9">
        <v>2655391</v>
      </c>
      <c r="HU50" s="9">
        <v>1430895</v>
      </c>
      <c r="HV50" s="9">
        <v>879434</v>
      </c>
      <c r="HW50" s="9">
        <v>476504</v>
      </c>
      <c r="HX50" s="9">
        <v>799006</v>
      </c>
      <c r="HY50" s="9">
        <v>3141732</v>
      </c>
      <c r="HZ50" s="9">
        <v>1681705</v>
      </c>
      <c r="IA50" s="9">
        <v>576558</v>
      </c>
      <c r="IB50" s="9">
        <v>5725422</v>
      </c>
      <c r="IC50" s="9">
        <v>495893</v>
      </c>
      <c r="ID50" s="9">
        <v>1701307</v>
      </c>
      <c r="IE50" s="9">
        <v>2634138</v>
      </c>
      <c r="IF50" s="9">
        <v>1281678</v>
      </c>
      <c r="IG50" s="9">
        <v>1944206</v>
      </c>
      <c r="IH50" s="9">
        <v>1642136</v>
      </c>
      <c r="II50" s="9">
        <v>2578229</v>
      </c>
      <c r="IJ50" s="9">
        <v>2687807</v>
      </c>
      <c r="IK50" s="9">
        <v>1061817</v>
      </c>
      <c r="IL50" s="9">
        <v>1101540</v>
      </c>
      <c r="IM50" s="9">
        <v>2156448</v>
      </c>
      <c r="IN50" s="9">
        <v>2488090</v>
      </c>
      <c r="IO50" s="9">
        <v>529373</v>
      </c>
      <c r="IP50" s="9">
        <v>2293012</v>
      </c>
      <c r="IQ50" s="9">
        <v>434043</v>
      </c>
      <c r="IR50" s="9">
        <v>190969</v>
      </c>
      <c r="IS50" s="9">
        <v>2966855</v>
      </c>
      <c r="IT50" s="9">
        <v>2121037</v>
      </c>
      <c r="IU50" s="9">
        <v>976200</v>
      </c>
      <c r="IV50" s="9">
        <v>9046263</v>
      </c>
      <c r="IW50" s="9">
        <v>742669</v>
      </c>
      <c r="IX50" s="9">
        <v>2586398</v>
      </c>
      <c r="IY50" s="9">
        <v>2636004</v>
      </c>
      <c r="IZ50" s="9">
        <v>1225577</v>
      </c>
      <c r="JA50" s="9">
        <v>1091118</v>
      </c>
      <c r="JB50" s="9">
        <v>6526729</v>
      </c>
      <c r="JC50" s="9">
        <v>5790382</v>
      </c>
      <c r="JD50" s="9">
        <v>7084021</v>
      </c>
      <c r="JE50" s="9">
        <v>6736459</v>
      </c>
      <c r="JF50" s="9">
        <v>7071433</v>
      </c>
      <c r="JG50" s="9">
        <v>6794566</v>
      </c>
      <c r="JH50" s="9">
        <v>7736497</v>
      </c>
      <c r="JI50" s="9">
        <v>7478224</v>
      </c>
      <c r="JJ50" s="9">
        <v>3802831</v>
      </c>
      <c r="JK50" s="9">
        <v>694872</v>
      </c>
      <c r="JL50" s="9">
        <v>3342097</v>
      </c>
      <c r="JM50" s="9">
        <v>1455841</v>
      </c>
      <c r="JN50" s="9">
        <v>290343</v>
      </c>
      <c r="JO50" s="9">
        <v>514931</v>
      </c>
      <c r="JP50" s="9">
        <v>1492339</v>
      </c>
      <c r="JQ50" s="9">
        <v>2151456</v>
      </c>
      <c r="JR50" s="9">
        <v>1868831</v>
      </c>
      <c r="JS50" s="9">
        <v>2062661</v>
      </c>
      <c r="JT50" s="9">
        <v>1609691</v>
      </c>
      <c r="JU50" s="9">
        <v>3121208</v>
      </c>
      <c r="JV50" s="9">
        <v>3568263</v>
      </c>
      <c r="JW50" s="9">
        <v>3060264</v>
      </c>
      <c r="JX50" s="9">
        <v>767010</v>
      </c>
      <c r="JY50" s="9">
        <v>1920132</v>
      </c>
      <c r="JZ50" s="9">
        <v>1888586</v>
      </c>
      <c r="KA50" s="9">
        <v>858678</v>
      </c>
      <c r="KB50" s="9">
        <v>2696992</v>
      </c>
      <c r="KC50" s="9">
        <v>1232810</v>
      </c>
      <c r="KD50" s="9">
        <v>2908269</v>
      </c>
      <c r="KE50" s="9">
        <v>3443373</v>
      </c>
      <c r="KF50" s="9">
        <v>2335418</v>
      </c>
      <c r="KG50" s="9">
        <v>2045026</v>
      </c>
      <c r="KH50" s="9">
        <v>3229177</v>
      </c>
      <c r="KI50" s="9">
        <v>316387</v>
      </c>
      <c r="KJ50" s="9">
        <v>604745</v>
      </c>
      <c r="KK50" s="9">
        <v>2074746</v>
      </c>
      <c r="KL50" s="9">
        <v>1096658</v>
      </c>
      <c r="KM50" s="9">
        <v>1920084</v>
      </c>
      <c r="KN50" s="9">
        <v>1463316</v>
      </c>
      <c r="KO50" s="9">
        <v>1238641</v>
      </c>
      <c r="KP50" s="9">
        <v>1858259</v>
      </c>
      <c r="KQ50" s="9">
        <v>544741</v>
      </c>
      <c r="KR50" s="9">
        <v>1542612</v>
      </c>
      <c r="KS50" s="9">
        <v>6956900</v>
      </c>
      <c r="KT50" s="9">
        <v>3023514</v>
      </c>
      <c r="KU50" s="9">
        <v>2841685</v>
      </c>
      <c r="KV50" s="9">
        <v>1639402</v>
      </c>
      <c r="KW50" s="9">
        <v>5035030</v>
      </c>
      <c r="KX50" s="9">
        <v>1821570</v>
      </c>
      <c r="KY50" s="9">
        <v>3133696</v>
      </c>
      <c r="KZ50" s="9">
        <v>3043910</v>
      </c>
      <c r="LA50" s="9">
        <v>3598510</v>
      </c>
      <c r="LB50" s="9">
        <v>932229</v>
      </c>
      <c r="LC50" s="9">
        <v>7122303</v>
      </c>
      <c r="LD50" s="9">
        <v>826989</v>
      </c>
      <c r="LE50" s="9">
        <v>1849824</v>
      </c>
      <c r="LF50" s="9">
        <v>708129</v>
      </c>
      <c r="LG50" s="9">
        <v>13469489</v>
      </c>
      <c r="LH50" s="9">
        <v>413719</v>
      </c>
      <c r="LI50" s="9">
        <v>2606997</v>
      </c>
      <c r="LJ50" s="9">
        <v>1893058</v>
      </c>
      <c r="LK50" s="9">
        <v>1723988</v>
      </c>
      <c r="LL50" s="9">
        <v>217086</v>
      </c>
      <c r="LM50" s="9">
        <v>4923106</v>
      </c>
      <c r="LN50" s="9">
        <v>559775</v>
      </c>
      <c r="LO50" s="9">
        <v>1224670</v>
      </c>
      <c r="LP50" s="9">
        <v>3798919</v>
      </c>
      <c r="LQ50" s="9">
        <v>4401670</v>
      </c>
      <c r="LR50" s="9">
        <v>6993270</v>
      </c>
      <c r="LS50" s="9">
        <v>1064687</v>
      </c>
      <c r="LT50" s="9">
        <v>603735</v>
      </c>
      <c r="LU50" s="9">
        <v>1486457</v>
      </c>
      <c r="LV50" s="9">
        <v>564523</v>
      </c>
      <c r="LW50" s="9">
        <v>2083726</v>
      </c>
      <c r="LX50" s="9">
        <v>2670935</v>
      </c>
      <c r="LY50" s="9">
        <v>1976758</v>
      </c>
      <c r="LZ50" s="9">
        <v>192490</v>
      </c>
      <c r="MA50" s="9">
        <v>447729</v>
      </c>
      <c r="MB50" s="9">
        <v>2672253</v>
      </c>
      <c r="MC50" s="9">
        <v>173919</v>
      </c>
      <c r="MD50" s="9">
        <v>3931565</v>
      </c>
      <c r="ME50" s="9">
        <v>1412296</v>
      </c>
      <c r="MF50" s="9">
        <v>9812279</v>
      </c>
      <c r="MG50" s="9">
        <v>6313946</v>
      </c>
      <c r="MH50" s="9">
        <v>32097273</v>
      </c>
      <c r="MI50" s="9">
        <v>2023476</v>
      </c>
      <c r="MJ50" s="9">
        <v>2269411</v>
      </c>
      <c r="MK50" s="9">
        <v>2978509</v>
      </c>
      <c r="ML50" s="9">
        <v>1536746</v>
      </c>
      <c r="MM50" s="9">
        <v>3874099</v>
      </c>
      <c r="MN50" s="9">
        <v>4577381</v>
      </c>
      <c r="MO50" s="9">
        <v>1011250</v>
      </c>
      <c r="MP50" s="9">
        <v>3920391</v>
      </c>
      <c r="MQ50" s="9">
        <v>744137</v>
      </c>
      <c r="MR50" s="9">
        <v>5537055</v>
      </c>
      <c r="MS50" s="9">
        <v>1034040</v>
      </c>
      <c r="MT50" s="9">
        <v>1121675</v>
      </c>
      <c r="MU50" s="9">
        <v>5310639</v>
      </c>
      <c r="MV50" s="9">
        <v>3953370</v>
      </c>
      <c r="MW50" s="9">
        <v>515373</v>
      </c>
      <c r="MX50" s="9">
        <v>1339735</v>
      </c>
      <c r="MY50" s="9">
        <v>725977</v>
      </c>
      <c r="MZ50" s="9">
        <v>843996</v>
      </c>
      <c r="NA50" s="9">
        <v>6800925</v>
      </c>
      <c r="NB50" s="9">
        <v>1266771</v>
      </c>
      <c r="NC50" s="9">
        <v>1987538</v>
      </c>
      <c r="ND50" s="9">
        <v>2464832</v>
      </c>
      <c r="NE50" s="9">
        <v>1439688</v>
      </c>
      <c r="NF50" s="9">
        <v>2209832</v>
      </c>
      <c r="NG50" s="9">
        <v>2177953</v>
      </c>
      <c r="NH50" s="9">
        <v>1737801</v>
      </c>
      <c r="NI50" s="9">
        <v>335145</v>
      </c>
      <c r="NJ50" s="9">
        <v>2177634</v>
      </c>
      <c r="NK50" s="9">
        <v>2385091</v>
      </c>
      <c r="NL50" s="9">
        <v>1741988</v>
      </c>
      <c r="NM50" s="9">
        <v>1579679</v>
      </c>
      <c r="NN50" s="9">
        <v>4640336</v>
      </c>
      <c r="NO50" s="9">
        <v>2512223</v>
      </c>
      <c r="NP50" s="9">
        <v>2935287</v>
      </c>
      <c r="NQ50" s="9">
        <v>1021303</v>
      </c>
      <c r="NR50" s="9">
        <v>1412433</v>
      </c>
      <c r="NS50" s="9">
        <v>808498</v>
      </c>
      <c r="NT50" s="9">
        <v>5978554</v>
      </c>
      <c r="NU50" s="9">
        <v>1215428</v>
      </c>
      <c r="NV50" s="9">
        <v>2120362</v>
      </c>
      <c r="NW50" s="9">
        <v>3666248</v>
      </c>
      <c r="NX50" s="9">
        <v>3124797</v>
      </c>
      <c r="NY50" s="9">
        <v>5412037</v>
      </c>
      <c r="NZ50" s="9">
        <v>370648</v>
      </c>
      <c r="OA50" s="9">
        <v>19054551</v>
      </c>
      <c r="OB50" s="9">
        <v>3733601</v>
      </c>
      <c r="OC50" s="9">
        <v>232367</v>
      </c>
      <c r="OD50" s="9">
        <v>674242</v>
      </c>
      <c r="OE50" s="9">
        <v>3792502</v>
      </c>
      <c r="OF50" s="9">
        <v>5526373</v>
      </c>
      <c r="OG50" s="9">
        <v>4703243</v>
      </c>
      <c r="OH50" s="9">
        <v>1151738</v>
      </c>
      <c r="OI50" s="9">
        <v>1683814</v>
      </c>
      <c r="OJ50" s="9">
        <v>2007342</v>
      </c>
      <c r="OK50" s="9">
        <v>2634368</v>
      </c>
      <c r="OL50" s="9">
        <v>1999524</v>
      </c>
      <c r="OM50" s="9">
        <v>6100249</v>
      </c>
      <c r="ON50" s="9">
        <v>185004</v>
      </c>
      <c r="OO50" s="9">
        <v>5872183</v>
      </c>
      <c r="OP50" s="9">
        <v>308867</v>
      </c>
      <c r="OQ50" s="9">
        <v>140236</v>
      </c>
      <c r="OR50" s="9">
        <v>1761999</v>
      </c>
      <c r="OS50" s="9">
        <v>3015856</v>
      </c>
      <c r="OT50" s="9">
        <v>718554</v>
      </c>
      <c r="OU50" s="9">
        <v>2568935</v>
      </c>
      <c r="OV50" s="9">
        <v>3050251</v>
      </c>
      <c r="OW50" s="9">
        <v>2828695</v>
      </c>
      <c r="OX50" s="9">
        <v>936233</v>
      </c>
    </row>
    <row r="51" spans="1:414" s="10" customFormat="1"/>
    <row r="52" spans="1:414" s="9" customFormat="1">
      <c r="A52" s="26" t="s">
        <v>84</v>
      </c>
      <c r="D52" s="27">
        <v>186931</v>
      </c>
      <c r="E52" s="9">
        <v>978353</v>
      </c>
      <c r="F52" s="27">
        <v>258434</v>
      </c>
      <c r="G52" s="27">
        <v>164040</v>
      </c>
      <c r="H52" s="27">
        <v>448290</v>
      </c>
      <c r="I52" s="27">
        <v>599687</v>
      </c>
      <c r="J52" s="9">
        <v>854978</v>
      </c>
      <c r="K52" s="9">
        <v>1571324</v>
      </c>
      <c r="L52" s="9">
        <v>270519</v>
      </c>
      <c r="M52" s="9">
        <v>423338</v>
      </c>
      <c r="N52" s="9">
        <v>306060</v>
      </c>
      <c r="O52" s="9">
        <v>716003</v>
      </c>
      <c r="P52" s="9">
        <v>695043</v>
      </c>
      <c r="R52" s="9">
        <v>130672</v>
      </c>
      <c r="S52" s="9">
        <v>37805</v>
      </c>
      <c r="T52" s="9">
        <v>187026</v>
      </c>
      <c r="U52" s="9">
        <v>255662.91999999998</v>
      </c>
      <c r="V52" s="9">
        <v>944554</v>
      </c>
      <c r="W52" s="9">
        <v>163145</v>
      </c>
      <c r="X52" s="9">
        <v>1522321</v>
      </c>
      <c r="Y52" s="9">
        <v>348869</v>
      </c>
      <c r="Z52" s="9">
        <v>99767</v>
      </c>
      <c r="AA52" s="9">
        <v>231598</v>
      </c>
      <c r="AB52" s="9">
        <v>86692</v>
      </c>
      <c r="AC52" s="9">
        <v>189730</v>
      </c>
      <c r="AD52" s="9">
        <v>424354</v>
      </c>
      <c r="AE52" s="9">
        <v>202296</v>
      </c>
      <c r="AF52" s="9">
        <v>410957</v>
      </c>
      <c r="AG52" s="9">
        <v>439968</v>
      </c>
      <c r="AH52" s="9">
        <v>335982</v>
      </c>
      <c r="AI52" s="9">
        <v>1039546</v>
      </c>
      <c r="AJ52" s="9">
        <v>6970733</v>
      </c>
      <c r="AK52" s="9">
        <v>2617423</v>
      </c>
      <c r="AL52" s="9">
        <v>1716764</v>
      </c>
      <c r="AM52" s="9">
        <v>556085</v>
      </c>
      <c r="AN52" s="9">
        <v>1097121</v>
      </c>
      <c r="AO52" s="9">
        <v>1173034</v>
      </c>
      <c r="AP52" s="9">
        <v>1155015</v>
      </c>
      <c r="AQ52" s="9">
        <v>1180768</v>
      </c>
      <c r="AR52" s="9">
        <v>1169764</v>
      </c>
      <c r="AS52" s="9">
        <v>1117721</v>
      </c>
      <c r="AT52" s="9">
        <v>944930</v>
      </c>
      <c r="AU52" s="9">
        <v>918599</v>
      </c>
      <c r="AV52" s="9">
        <v>1214884</v>
      </c>
      <c r="AW52" s="9">
        <v>1192553</v>
      </c>
      <c r="AX52" s="9">
        <v>1314115</v>
      </c>
      <c r="AY52" s="9">
        <v>119889</v>
      </c>
      <c r="AZ52" s="9">
        <v>373410</v>
      </c>
      <c r="BA52" s="9">
        <v>605083</v>
      </c>
      <c r="BB52" s="9">
        <v>350318</v>
      </c>
      <c r="BC52" s="9">
        <v>499235</v>
      </c>
      <c r="BD52" s="9">
        <v>527854</v>
      </c>
      <c r="BE52" s="9">
        <v>35833</v>
      </c>
      <c r="BF52" s="9">
        <v>150174</v>
      </c>
      <c r="BG52" s="9">
        <v>3829399</v>
      </c>
      <c r="BH52" s="9">
        <v>1445589</v>
      </c>
      <c r="BI52" s="9">
        <v>93637</v>
      </c>
      <c r="BJ52" s="9">
        <v>449981</v>
      </c>
      <c r="BK52" s="9">
        <v>2424383</v>
      </c>
      <c r="BL52" s="9">
        <v>912525</v>
      </c>
      <c r="BM52" s="9">
        <v>722569</v>
      </c>
      <c r="BN52" s="9">
        <v>627623</v>
      </c>
      <c r="BO52" s="9">
        <v>1341941</v>
      </c>
      <c r="BP52" s="9">
        <v>722378</v>
      </c>
      <c r="BQ52" s="9">
        <v>851967</v>
      </c>
      <c r="BR52" s="9">
        <v>1776964</v>
      </c>
      <c r="BS52" s="9">
        <v>261372</v>
      </c>
      <c r="BT52" s="9">
        <v>314513</v>
      </c>
      <c r="BU52" s="9">
        <v>192299</v>
      </c>
      <c r="BV52" s="27">
        <f>17500+22378+447.42+1558126-22754-45507-37455-10728-59131-1314.32</f>
        <v>1421562.0999999999</v>
      </c>
      <c r="BW52" s="9">
        <v>1463110</v>
      </c>
      <c r="BX52" s="9">
        <v>985189</v>
      </c>
      <c r="BY52" s="9">
        <v>354666</v>
      </c>
      <c r="BZ52" s="9">
        <v>1141883</v>
      </c>
      <c r="CA52" s="9">
        <v>555210</v>
      </c>
      <c r="CB52" s="9">
        <v>1127029</v>
      </c>
      <c r="CC52" s="9">
        <v>2316851</v>
      </c>
      <c r="CD52" s="9">
        <v>1791407</v>
      </c>
      <c r="CE52" s="9">
        <v>2401494.59</v>
      </c>
      <c r="CF52" s="9">
        <v>1992799</v>
      </c>
      <c r="CG52" s="9">
        <v>2220619</v>
      </c>
      <c r="CH52" s="9">
        <v>1769819</v>
      </c>
      <c r="CI52" s="9">
        <v>2701503</v>
      </c>
      <c r="CJ52" s="9">
        <v>2202578</v>
      </c>
      <c r="CK52" s="9">
        <v>2134814</v>
      </c>
      <c r="CL52" s="9">
        <v>2032020</v>
      </c>
      <c r="CM52" s="9">
        <v>1917861</v>
      </c>
      <c r="CN52" s="9">
        <v>1897918</v>
      </c>
      <c r="CO52" s="9">
        <v>1882159</v>
      </c>
      <c r="CP52" s="9">
        <v>626284</v>
      </c>
      <c r="CQ52" s="9">
        <v>1052328</v>
      </c>
      <c r="CR52" s="9">
        <v>4208020</v>
      </c>
      <c r="CS52" s="9">
        <v>253000</v>
      </c>
      <c r="CT52" s="9">
        <v>337662</v>
      </c>
      <c r="CU52" s="9">
        <v>677333</v>
      </c>
      <c r="CV52" s="9">
        <v>613602</v>
      </c>
      <c r="CW52" s="27">
        <v>842075</v>
      </c>
      <c r="CX52" s="9">
        <v>490811</v>
      </c>
      <c r="CY52" s="9">
        <v>1495795</v>
      </c>
      <c r="CZ52" s="9">
        <v>378646</v>
      </c>
      <c r="DA52" s="9">
        <v>1305322</v>
      </c>
      <c r="DB52" s="9">
        <v>1047371</v>
      </c>
      <c r="DC52" s="9">
        <v>1049323</v>
      </c>
      <c r="DD52" s="9">
        <v>111772</v>
      </c>
      <c r="DE52" s="9">
        <v>1033279</v>
      </c>
      <c r="DF52" s="9">
        <v>691405</v>
      </c>
      <c r="DG52" s="9">
        <v>382399</v>
      </c>
      <c r="DH52" s="9">
        <v>169745</v>
      </c>
      <c r="DI52" s="9">
        <v>1046205</v>
      </c>
      <c r="DJ52" s="9">
        <v>224990</v>
      </c>
      <c r="DK52" s="9">
        <v>184172</v>
      </c>
      <c r="DL52" s="9">
        <v>2001165</v>
      </c>
      <c r="DM52" s="9">
        <v>1185182</v>
      </c>
      <c r="DN52" s="9">
        <v>665536</v>
      </c>
      <c r="DO52" s="9">
        <v>1828862</v>
      </c>
      <c r="DP52" s="9">
        <v>1835833</v>
      </c>
      <c r="DQ52" s="9">
        <v>1042967</v>
      </c>
      <c r="DR52" s="9">
        <v>672810</v>
      </c>
      <c r="DS52" s="9">
        <v>328150</v>
      </c>
      <c r="DT52" s="9">
        <v>695250</v>
      </c>
      <c r="DU52" s="9">
        <v>298871</v>
      </c>
      <c r="DV52" s="9">
        <v>636685</v>
      </c>
      <c r="DW52" s="9">
        <v>334547</v>
      </c>
      <c r="DX52" s="27">
        <v>277678</v>
      </c>
      <c r="DY52" s="9">
        <v>412956</v>
      </c>
      <c r="DZ52" s="9">
        <v>315198</v>
      </c>
      <c r="EA52" s="27">
        <v>55221</v>
      </c>
      <c r="EB52" s="9">
        <v>125239</v>
      </c>
      <c r="EC52" s="9">
        <v>182490</v>
      </c>
      <c r="ED52" s="27">
        <f>211627-18422</f>
        <v>193205</v>
      </c>
      <c r="EE52" s="9">
        <v>571952</v>
      </c>
      <c r="EF52" s="27">
        <f>6905+1122073+14586+33508+33316-151694-18028-54600-30144-36178</f>
        <v>919744</v>
      </c>
      <c r="EG52" s="9">
        <v>491379</v>
      </c>
      <c r="EH52" s="9">
        <v>150371</v>
      </c>
      <c r="EI52" s="9">
        <v>517166</v>
      </c>
      <c r="EJ52" s="9">
        <v>445638</v>
      </c>
      <c r="EK52" s="9">
        <v>1447625</v>
      </c>
      <c r="EL52" s="9">
        <v>490600</v>
      </c>
      <c r="EM52" s="9">
        <v>168471</v>
      </c>
      <c r="EN52" s="9">
        <v>604414</v>
      </c>
      <c r="EO52" s="9">
        <v>522698</v>
      </c>
      <c r="EP52" s="9">
        <v>549481</v>
      </c>
      <c r="EQ52" s="9">
        <v>278278</v>
      </c>
      <c r="ER52" s="9">
        <v>720296</v>
      </c>
      <c r="ES52" s="9">
        <v>413011</v>
      </c>
      <c r="ET52" s="9">
        <v>325180</v>
      </c>
      <c r="EU52" s="9">
        <v>239687</v>
      </c>
      <c r="EV52" s="9">
        <v>1041858</v>
      </c>
      <c r="EW52" s="9">
        <v>926075</v>
      </c>
      <c r="EX52" s="9">
        <v>0</v>
      </c>
      <c r="EY52" s="9">
        <v>377258</v>
      </c>
      <c r="FA52" s="9">
        <v>319780</v>
      </c>
      <c r="FB52" s="9">
        <v>354320</v>
      </c>
      <c r="FC52" s="9">
        <v>846709</v>
      </c>
      <c r="FD52" s="9">
        <v>1295293</v>
      </c>
      <c r="FE52" s="9">
        <v>507429</v>
      </c>
      <c r="FF52" s="27">
        <v>1337778</v>
      </c>
      <c r="FG52" s="9">
        <v>1358352</v>
      </c>
      <c r="FH52" s="9">
        <v>1707608</v>
      </c>
      <c r="FI52" s="9">
        <v>514482</v>
      </c>
      <c r="FJ52" s="9">
        <v>162002</v>
      </c>
      <c r="FK52" s="9">
        <v>346033</v>
      </c>
      <c r="FL52" s="9">
        <v>410756</v>
      </c>
      <c r="FM52" s="9">
        <v>217159</v>
      </c>
      <c r="FN52" s="9">
        <v>133810</v>
      </c>
      <c r="FO52" s="9">
        <v>7130398</v>
      </c>
      <c r="FP52" s="9">
        <v>541126</v>
      </c>
      <c r="FQ52" s="9">
        <v>827750</v>
      </c>
      <c r="FR52" s="9">
        <v>657854</v>
      </c>
      <c r="FS52" s="9">
        <v>416455</v>
      </c>
      <c r="FT52" s="9">
        <v>37802</v>
      </c>
      <c r="FU52" s="9">
        <v>166441</v>
      </c>
      <c r="FV52" s="9">
        <v>568536.12</v>
      </c>
      <c r="FW52" s="9">
        <v>1440718</v>
      </c>
      <c r="FX52" s="9">
        <v>676643</v>
      </c>
      <c r="FY52" s="9">
        <v>797471</v>
      </c>
      <c r="FZ52" s="9">
        <v>812148</v>
      </c>
      <c r="GA52" s="9">
        <v>909841</v>
      </c>
      <c r="GB52" s="9">
        <v>112659</v>
      </c>
      <c r="GC52" s="9">
        <v>252472</v>
      </c>
      <c r="GD52" s="9">
        <v>484877</v>
      </c>
      <c r="GE52" s="9">
        <v>86542</v>
      </c>
      <c r="GF52" s="9">
        <v>1007100</v>
      </c>
      <c r="GG52" s="9">
        <v>654882</v>
      </c>
      <c r="GH52" s="9">
        <v>451421</v>
      </c>
      <c r="GI52" s="9">
        <v>55534</v>
      </c>
      <c r="GJ52" s="9">
        <v>257365</v>
      </c>
      <c r="GK52" s="9">
        <v>501510</v>
      </c>
      <c r="GL52" s="9">
        <v>1072738</v>
      </c>
      <c r="GM52" s="9">
        <v>330229</v>
      </c>
      <c r="GN52" s="27">
        <v>60671</v>
      </c>
      <c r="GO52" s="9">
        <v>597084</v>
      </c>
      <c r="GP52" s="9">
        <v>434361</v>
      </c>
      <c r="GR52" s="9">
        <v>1024026</v>
      </c>
      <c r="GS52" s="9">
        <v>1097153</v>
      </c>
      <c r="GT52" s="9">
        <v>2794893</v>
      </c>
      <c r="GU52" s="9">
        <v>220925</v>
      </c>
      <c r="GV52" s="9">
        <v>1188913</v>
      </c>
      <c r="GW52" s="9">
        <v>1129961</v>
      </c>
      <c r="GX52" s="9">
        <v>2071303</v>
      </c>
      <c r="GY52" s="9">
        <v>1106582</v>
      </c>
      <c r="GZ52" s="9">
        <v>402587</v>
      </c>
      <c r="HA52" s="9">
        <v>112316</v>
      </c>
      <c r="HB52" s="27">
        <v>286656</v>
      </c>
      <c r="HC52" s="9">
        <v>1890481</v>
      </c>
      <c r="HD52" s="9">
        <v>1399268</v>
      </c>
      <c r="HE52" s="9">
        <v>430787</v>
      </c>
      <c r="HF52" s="9">
        <v>789935</v>
      </c>
      <c r="HG52" s="9">
        <v>448120</v>
      </c>
      <c r="HH52" s="9">
        <v>163230</v>
      </c>
      <c r="HI52" s="9">
        <v>515831</v>
      </c>
      <c r="HJ52" s="9">
        <v>900030</v>
      </c>
      <c r="HK52" s="9">
        <v>1062869</v>
      </c>
      <c r="HL52" s="9">
        <v>452288</v>
      </c>
      <c r="HM52" s="9">
        <v>487791</v>
      </c>
      <c r="HN52" s="27">
        <v>175513</v>
      </c>
      <c r="HO52" s="9">
        <v>512050</v>
      </c>
      <c r="HP52" s="9">
        <v>853664</v>
      </c>
      <c r="HQ52" s="9">
        <v>385050</v>
      </c>
      <c r="HR52" s="9">
        <v>412270</v>
      </c>
      <c r="HS52" s="9">
        <v>177704</v>
      </c>
      <c r="HT52" s="9">
        <v>480350</v>
      </c>
      <c r="HU52" s="9">
        <v>181545</v>
      </c>
      <c r="HV52" s="9">
        <v>196837</v>
      </c>
      <c r="HW52" s="9">
        <v>87156</v>
      </c>
      <c r="HX52" s="9">
        <v>59519</v>
      </c>
      <c r="HY52" s="9">
        <v>848403</v>
      </c>
      <c r="HZ52" s="9">
        <v>774247</v>
      </c>
      <c r="IA52" s="9">
        <v>49964</v>
      </c>
      <c r="IB52" s="9">
        <v>1018796</v>
      </c>
      <c r="IC52" s="9">
        <v>39125</v>
      </c>
      <c r="ID52" s="9">
        <v>342300</v>
      </c>
      <c r="IE52" s="9">
        <v>407288</v>
      </c>
      <c r="IF52" s="9">
        <v>172796</v>
      </c>
      <c r="IG52" s="9">
        <v>235099</v>
      </c>
      <c r="IH52" s="9">
        <v>166299</v>
      </c>
      <c r="II52" s="9">
        <v>377206</v>
      </c>
      <c r="IJ52" s="9">
        <v>408414</v>
      </c>
      <c r="IK52" s="9">
        <v>96192</v>
      </c>
      <c r="IL52" s="9">
        <v>119293</v>
      </c>
      <c r="IM52" s="9">
        <v>307644</v>
      </c>
      <c r="IN52" s="9">
        <v>239680</v>
      </c>
      <c r="IO52" s="9">
        <v>107663</v>
      </c>
      <c r="IP52" s="9">
        <v>220899</v>
      </c>
      <c r="IQ52" s="9">
        <v>190</v>
      </c>
      <c r="IR52" s="9">
        <v>18440</v>
      </c>
      <c r="IS52" s="9">
        <v>1113470</v>
      </c>
      <c r="IT52" s="9">
        <v>437225</v>
      </c>
      <c r="IU52" s="9">
        <v>204522</v>
      </c>
      <c r="IV52" s="9">
        <v>2201371</v>
      </c>
      <c r="IW52" s="9">
        <v>226638</v>
      </c>
      <c r="IX52" s="9">
        <v>647150</v>
      </c>
      <c r="IY52" s="9">
        <v>664021</v>
      </c>
      <c r="IZ52" s="9">
        <v>205625</v>
      </c>
      <c r="JA52" s="9">
        <v>281357</v>
      </c>
      <c r="JB52" s="9">
        <v>1514400</v>
      </c>
      <c r="JC52" s="9">
        <v>1349018</v>
      </c>
      <c r="JD52" s="9">
        <v>1692643</v>
      </c>
      <c r="JE52" s="9">
        <v>1573315</v>
      </c>
      <c r="JF52" s="9">
        <v>1547863</v>
      </c>
      <c r="JG52" s="9">
        <v>1686703</v>
      </c>
      <c r="JH52" s="9">
        <v>1786176</v>
      </c>
      <c r="JI52" s="9">
        <v>1927255</v>
      </c>
      <c r="JJ52" s="9">
        <v>1043047</v>
      </c>
      <c r="JK52" s="9">
        <v>169772</v>
      </c>
      <c r="JL52" s="9">
        <v>688312</v>
      </c>
      <c r="JM52" s="9">
        <v>480296</v>
      </c>
      <c r="JN52" s="9">
        <v>37475</v>
      </c>
      <c r="JO52" s="9">
        <v>115755</v>
      </c>
      <c r="JP52" s="9">
        <v>376543</v>
      </c>
      <c r="JQ52" s="9">
        <v>768826</v>
      </c>
      <c r="JR52" s="9">
        <v>476189</v>
      </c>
      <c r="JS52" s="9">
        <v>778590</v>
      </c>
      <c r="JT52" s="9">
        <v>659757</v>
      </c>
      <c r="JU52" s="9">
        <v>834236</v>
      </c>
      <c r="JV52" s="9">
        <v>898855</v>
      </c>
      <c r="JW52" s="9">
        <v>742329</v>
      </c>
      <c r="JX52" s="9">
        <v>213380</v>
      </c>
      <c r="JY52" s="9">
        <v>556132</v>
      </c>
      <c r="JZ52" s="9">
        <v>416505</v>
      </c>
      <c r="KA52" s="9">
        <v>272703</v>
      </c>
      <c r="KB52" s="9">
        <v>435178</v>
      </c>
      <c r="KC52" s="9">
        <v>310086</v>
      </c>
      <c r="KD52" s="9">
        <v>837983</v>
      </c>
      <c r="KE52" s="9">
        <v>919279</v>
      </c>
      <c r="KF52" s="9">
        <v>754708</v>
      </c>
      <c r="KG52" s="9">
        <v>413125</v>
      </c>
      <c r="KH52" s="9">
        <v>1456438</v>
      </c>
      <c r="KI52" s="9">
        <v>128339</v>
      </c>
      <c r="KJ52" s="9">
        <v>198599</v>
      </c>
      <c r="KK52" s="9">
        <v>600158</v>
      </c>
      <c r="KL52" s="9">
        <v>184620</v>
      </c>
      <c r="KM52" s="9">
        <v>545000</v>
      </c>
      <c r="KN52" s="9">
        <v>534911</v>
      </c>
      <c r="KO52" s="9">
        <v>317010</v>
      </c>
      <c r="KP52" s="9">
        <v>508573</v>
      </c>
      <c r="KQ52" s="9">
        <v>161484</v>
      </c>
      <c r="KR52" s="9">
        <v>345030</v>
      </c>
      <c r="KS52" s="9">
        <v>1398520</v>
      </c>
      <c r="KT52" s="9">
        <v>519902</v>
      </c>
      <c r="KU52" s="9">
        <v>846041</v>
      </c>
      <c r="KV52" s="9">
        <v>110447</v>
      </c>
      <c r="KW52" s="9">
        <v>1654280</v>
      </c>
      <c r="KX52" s="9">
        <v>515437</v>
      </c>
      <c r="KY52" s="9">
        <v>780161</v>
      </c>
      <c r="KZ52" s="9">
        <v>855781</v>
      </c>
      <c r="LA52" s="9">
        <v>801987</v>
      </c>
      <c r="LB52" s="9">
        <v>326406</v>
      </c>
      <c r="LC52" s="9">
        <v>1249147</v>
      </c>
      <c r="LD52" s="9">
        <v>133069</v>
      </c>
      <c r="LE52" s="9">
        <v>204877</v>
      </c>
      <c r="LF52" s="9">
        <v>208615</v>
      </c>
      <c r="LG52" s="9">
        <v>3556132</v>
      </c>
      <c r="LH52" s="9">
        <v>132333</v>
      </c>
      <c r="LI52" s="9">
        <v>392173</v>
      </c>
      <c r="LJ52" s="9">
        <v>188061</v>
      </c>
      <c r="LK52" s="9">
        <v>54206</v>
      </c>
      <c r="LL52" s="9">
        <v>92095</v>
      </c>
      <c r="LM52" s="9">
        <v>1022313</v>
      </c>
      <c r="LN52" s="27">
        <f>247363-3021-6493-19000-12513</f>
        <v>206336</v>
      </c>
      <c r="LO52" s="27">
        <f>234034+1499.86</f>
        <v>235533.86</v>
      </c>
      <c r="LP52" s="9">
        <v>517971</v>
      </c>
      <c r="LQ52" s="9">
        <v>933868</v>
      </c>
      <c r="LR52" s="27">
        <f>1258499</f>
        <v>1258499</v>
      </c>
      <c r="LS52" s="9">
        <v>176976</v>
      </c>
      <c r="LT52" s="9">
        <v>202871</v>
      </c>
      <c r="LU52" s="9">
        <v>261982</v>
      </c>
      <c r="LV52" s="27">
        <v>132746</v>
      </c>
      <c r="LW52" s="9">
        <v>453497</v>
      </c>
      <c r="LX52" s="9">
        <v>879500</v>
      </c>
      <c r="LY52" s="9">
        <v>712911</v>
      </c>
      <c r="LZ52" s="9">
        <v>70280</v>
      </c>
      <c r="MA52" s="9">
        <v>171011</v>
      </c>
      <c r="MB52" s="9">
        <v>618504</v>
      </c>
      <c r="MC52" s="27">
        <f>'[1]PL by Class Movement'!$AO$69</f>
        <v>61185.630000000005</v>
      </c>
      <c r="MD52" s="9">
        <v>875304</v>
      </c>
      <c r="ME52" s="9">
        <v>377271</v>
      </c>
      <c r="MF52" s="9">
        <v>2173862</v>
      </c>
      <c r="MG52" s="27">
        <f>1805713-268525</f>
        <v>1537188</v>
      </c>
      <c r="MH52" s="9">
        <v>4633593</v>
      </c>
      <c r="MI52" s="9">
        <v>272097</v>
      </c>
      <c r="MJ52" s="9">
        <v>37412</v>
      </c>
      <c r="MK52" s="9">
        <v>576118</v>
      </c>
      <c r="ML52" s="9">
        <v>0</v>
      </c>
      <c r="MM52" s="9">
        <v>1091348</v>
      </c>
      <c r="MN52" s="9">
        <v>1566614</v>
      </c>
      <c r="MO52" s="9">
        <v>184699</v>
      </c>
      <c r="MP52" s="9">
        <v>1405957</v>
      </c>
      <c r="MQ52" s="27">
        <v>138125</v>
      </c>
      <c r="MR52" s="9">
        <v>1294212</v>
      </c>
      <c r="MS52" s="27">
        <f>80000+25060</f>
        <v>105060</v>
      </c>
      <c r="MT52" s="9">
        <v>111363</v>
      </c>
      <c r="MU52" s="9">
        <v>1177465</v>
      </c>
      <c r="MV52" s="9">
        <v>1359662</v>
      </c>
      <c r="MW52" s="9">
        <v>134762</v>
      </c>
      <c r="MX52" s="9">
        <v>410238</v>
      </c>
      <c r="MY52" s="27">
        <v>44781</v>
      </c>
      <c r="MZ52" s="27">
        <v>250307</v>
      </c>
      <c r="NA52" s="9">
        <v>2240153</v>
      </c>
      <c r="NB52" s="9">
        <v>486373</v>
      </c>
      <c r="NC52" s="9">
        <v>558806</v>
      </c>
      <c r="ND52" s="9">
        <v>876123</v>
      </c>
      <c r="NE52" s="9">
        <v>315633</v>
      </c>
      <c r="NF52" s="9">
        <v>429436</v>
      </c>
      <c r="NG52" s="9">
        <v>226831</v>
      </c>
      <c r="NH52" s="9">
        <v>593297</v>
      </c>
      <c r="NI52" s="27">
        <v>49277</v>
      </c>
      <c r="NJ52" s="9">
        <v>155547</v>
      </c>
      <c r="NK52" s="9">
        <v>359099</v>
      </c>
      <c r="NL52" s="9">
        <v>309673</v>
      </c>
      <c r="NM52" s="9">
        <v>444332</v>
      </c>
      <c r="NN52" s="27">
        <f>952242-9176.82</f>
        <v>943065.18</v>
      </c>
      <c r="NO52" s="28">
        <v>412986</v>
      </c>
      <c r="NP52" s="9">
        <v>411084</v>
      </c>
      <c r="NQ52" s="9">
        <v>416455</v>
      </c>
      <c r="NR52" s="9">
        <v>336027</v>
      </c>
      <c r="NS52" s="9">
        <v>150646</v>
      </c>
      <c r="NT52" s="9">
        <v>1157846</v>
      </c>
      <c r="NU52" s="9">
        <v>154165</v>
      </c>
      <c r="NV52" s="9">
        <v>521030</v>
      </c>
      <c r="NW52" s="9">
        <v>917029</v>
      </c>
      <c r="NX52" s="9">
        <v>1276480</v>
      </c>
      <c r="NY52" s="9">
        <v>150127</v>
      </c>
      <c r="NZ52" s="9">
        <v>74381</v>
      </c>
      <c r="OA52" s="9">
        <v>5792493</v>
      </c>
      <c r="OB52" s="27">
        <v>643822.66</v>
      </c>
      <c r="OC52" s="9">
        <v>64468</v>
      </c>
      <c r="OD52" s="9">
        <v>195921</v>
      </c>
      <c r="OE52" s="9">
        <v>1096400</v>
      </c>
      <c r="OF52" s="9">
        <v>1690158</v>
      </c>
      <c r="OG52" s="9">
        <v>763009</v>
      </c>
      <c r="OH52" s="9">
        <v>168303</v>
      </c>
      <c r="OI52" s="9">
        <v>431069</v>
      </c>
      <c r="OJ52" s="9">
        <v>721421</v>
      </c>
      <c r="OK52" s="9">
        <v>733532</v>
      </c>
      <c r="OL52" s="27">
        <f>483211-38366-17830</f>
        <v>427015</v>
      </c>
      <c r="OM52" s="9">
        <v>1789978</v>
      </c>
      <c r="ON52" s="9">
        <v>31793</v>
      </c>
      <c r="OO52" s="9">
        <v>2152846</v>
      </c>
      <c r="OP52" s="27">
        <f>105851+6340</f>
        <v>112191</v>
      </c>
      <c r="OQ52" s="9">
        <v>7447</v>
      </c>
      <c r="OR52" s="27">
        <v>284860</v>
      </c>
      <c r="OS52" s="9">
        <v>602236</v>
      </c>
      <c r="OT52" s="9">
        <v>131722</v>
      </c>
      <c r="OU52" s="9">
        <v>638137</v>
      </c>
      <c r="OV52" s="9">
        <v>762668</v>
      </c>
      <c r="OW52" s="9">
        <v>818524</v>
      </c>
      <c r="OX52" s="27">
        <v>179546</v>
      </c>
    </row>
    <row r="53" spans="1:414" s="9" customFormat="1">
      <c r="A53" s="29" t="s">
        <v>85</v>
      </c>
      <c r="D53" s="30">
        <v>16317</v>
      </c>
      <c r="E53" s="9">
        <v>245829</v>
      </c>
      <c r="F53" s="30">
        <v>100738</v>
      </c>
      <c r="G53" s="30">
        <v>48824</v>
      </c>
      <c r="H53" s="30">
        <v>133582</v>
      </c>
      <c r="I53" s="9">
        <v>149008</v>
      </c>
      <c r="J53" s="9">
        <v>202727</v>
      </c>
      <c r="K53" s="9">
        <v>433055</v>
      </c>
      <c r="L53" s="9">
        <v>49772</v>
      </c>
      <c r="M53" s="9">
        <v>39256</v>
      </c>
      <c r="N53" s="9">
        <v>103530</v>
      </c>
      <c r="O53" s="9">
        <v>169220</v>
      </c>
      <c r="P53" s="9">
        <v>196766</v>
      </c>
      <c r="R53" s="9">
        <v>43663</v>
      </c>
      <c r="S53" s="9">
        <v>14621</v>
      </c>
      <c r="T53" s="9">
        <v>69117</v>
      </c>
      <c r="U53" s="9">
        <v>33582.959999999999</v>
      </c>
      <c r="V53" s="9">
        <v>100300</v>
      </c>
      <c r="W53" s="9">
        <v>12882</v>
      </c>
      <c r="X53" s="9">
        <v>221492</v>
      </c>
      <c r="Y53" s="9">
        <v>93377</v>
      </c>
      <c r="Z53" s="9">
        <v>31311</v>
      </c>
      <c r="AA53" s="9">
        <v>79868</v>
      </c>
      <c r="AB53" s="9">
        <v>15103</v>
      </c>
      <c r="AC53" s="9">
        <v>70690</v>
      </c>
      <c r="AD53" s="9">
        <v>130407</v>
      </c>
      <c r="AE53" s="9">
        <v>48897</v>
      </c>
      <c r="AF53" s="9">
        <v>163260</v>
      </c>
      <c r="AG53" s="9">
        <v>133786</v>
      </c>
      <c r="AH53" s="9">
        <v>96761</v>
      </c>
      <c r="AI53" s="9">
        <v>324321</v>
      </c>
      <c r="AJ53" s="9">
        <v>1286494</v>
      </c>
      <c r="AK53" s="9">
        <v>336175</v>
      </c>
      <c r="AL53" s="9">
        <v>572653</v>
      </c>
      <c r="AM53" s="9">
        <v>217207</v>
      </c>
      <c r="AN53" s="9">
        <v>405280</v>
      </c>
      <c r="AO53" s="9">
        <v>424466</v>
      </c>
      <c r="AP53" s="9">
        <v>417212</v>
      </c>
      <c r="AQ53" s="9">
        <v>433571</v>
      </c>
      <c r="AR53" s="9">
        <v>406013</v>
      </c>
      <c r="AS53" s="9">
        <v>411292</v>
      </c>
      <c r="AT53" s="9">
        <v>335100</v>
      </c>
      <c r="AU53" s="9">
        <v>325286</v>
      </c>
      <c r="AV53" s="9">
        <v>444231</v>
      </c>
      <c r="AW53" s="9">
        <v>401486</v>
      </c>
      <c r="AX53" s="9">
        <v>415660</v>
      </c>
      <c r="AY53" s="9">
        <v>9870</v>
      </c>
      <c r="AZ53" s="9">
        <v>97418</v>
      </c>
      <c r="BA53" s="9">
        <v>175018</v>
      </c>
      <c r="BB53" s="9">
        <v>89704</v>
      </c>
      <c r="BC53" s="9">
        <v>144896</v>
      </c>
      <c r="BD53" s="9">
        <v>152710</v>
      </c>
      <c r="BE53" s="9">
        <v>16088</v>
      </c>
      <c r="BF53" s="9">
        <v>37438</v>
      </c>
      <c r="BG53" s="9">
        <v>929440</v>
      </c>
      <c r="BH53" s="9">
        <v>492095</v>
      </c>
      <c r="BI53" s="9">
        <v>9202</v>
      </c>
      <c r="BJ53" s="9">
        <v>101162</v>
      </c>
      <c r="BK53" s="9">
        <v>675293</v>
      </c>
      <c r="BL53" s="9">
        <v>259619</v>
      </c>
      <c r="BM53" s="9">
        <v>203234</v>
      </c>
      <c r="BN53" s="9">
        <v>175909</v>
      </c>
      <c r="BO53" s="9">
        <v>378539</v>
      </c>
      <c r="BP53" s="9">
        <v>201743</v>
      </c>
      <c r="BQ53" s="9">
        <v>238204</v>
      </c>
      <c r="BR53" s="9">
        <v>332638</v>
      </c>
      <c r="BS53" s="9">
        <v>63916</v>
      </c>
      <c r="BT53" s="9">
        <v>56219</v>
      </c>
      <c r="BU53" s="9">
        <v>70391</v>
      </c>
      <c r="BV53" s="30">
        <f>426193-35948-871-12252-24504-20168</f>
        <v>332450</v>
      </c>
      <c r="BW53" s="9">
        <v>354536</v>
      </c>
      <c r="BX53" s="9">
        <v>213170</v>
      </c>
      <c r="BY53" s="9">
        <v>57924</v>
      </c>
      <c r="BZ53" s="9">
        <v>211784</v>
      </c>
      <c r="CA53" s="9">
        <v>94117</v>
      </c>
      <c r="CB53" s="9">
        <v>187993</v>
      </c>
      <c r="CC53" s="9">
        <v>510774</v>
      </c>
      <c r="CD53" s="9">
        <v>336813</v>
      </c>
      <c r="CE53" s="9">
        <v>464790.85</v>
      </c>
      <c r="CF53" s="9">
        <v>395816</v>
      </c>
      <c r="CG53" s="9">
        <v>426719</v>
      </c>
      <c r="CH53" s="9">
        <v>363774</v>
      </c>
      <c r="CI53" s="9">
        <v>562064</v>
      </c>
      <c r="CJ53" s="9">
        <v>420770</v>
      </c>
      <c r="CK53" s="9">
        <v>421411</v>
      </c>
      <c r="CL53" s="9">
        <v>397753</v>
      </c>
      <c r="CM53" s="9">
        <v>385501</v>
      </c>
      <c r="CN53" s="9">
        <v>430709</v>
      </c>
      <c r="CO53" s="9">
        <v>381887</v>
      </c>
      <c r="CP53" s="9">
        <v>175494</v>
      </c>
      <c r="CQ53" s="9">
        <v>366532</v>
      </c>
      <c r="CR53" s="9">
        <v>1196941</v>
      </c>
      <c r="CS53" s="9">
        <v>39952</v>
      </c>
      <c r="CT53" s="9">
        <v>103086</v>
      </c>
      <c r="CU53" s="9">
        <v>163438</v>
      </c>
      <c r="CV53" s="9">
        <v>121164</v>
      </c>
      <c r="CW53" s="30">
        <v>94287</v>
      </c>
      <c r="CX53" s="9">
        <v>93079</v>
      </c>
      <c r="CY53" s="9">
        <v>277115</v>
      </c>
      <c r="CZ53" s="9">
        <v>75463</v>
      </c>
      <c r="DA53" s="9">
        <v>120309</v>
      </c>
      <c r="DB53" s="9">
        <v>177716</v>
      </c>
      <c r="DC53" s="9">
        <v>228500</v>
      </c>
      <c r="DD53" s="9">
        <v>12326</v>
      </c>
      <c r="DE53" s="9">
        <v>176388</v>
      </c>
      <c r="DF53" s="9">
        <v>132058</v>
      </c>
      <c r="DG53" s="9">
        <v>70360</v>
      </c>
      <c r="DH53" s="9">
        <v>68234</v>
      </c>
      <c r="DI53" s="9">
        <v>180265</v>
      </c>
      <c r="DJ53" s="9">
        <v>112153</v>
      </c>
      <c r="DK53" s="9">
        <v>22004</v>
      </c>
      <c r="DL53" s="9">
        <v>697951</v>
      </c>
      <c r="DM53" s="9">
        <v>568811</v>
      </c>
      <c r="DN53" s="9">
        <v>125875</v>
      </c>
      <c r="DO53" s="9">
        <v>551961</v>
      </c>
      <c r="DP53" s="9">
        <v>368838</v>
      </c>
      <c r="DQ53" s="9">
        <v>199280</v>
      </c>
      <c r="DR53" s="9">
        <v>220752</v>
      </c>
      <c r="DS53" s="9">
        <v>95464</v>
      </c>
      <c r="DT53" s="9">
        <v>115170</v>
      </c>
      <c r="DU53" s="9">
        <v>49757</v>
      </c>
      <c r="DV53" s="9">
        <v>31776</v>
      </c>
      <c r="DW53" s="9">
        <v>92481</v>
      </c>
      <c r="DX53" s="30">
        <v>39109</v>
      </c>
      <c r="DY53" s="9">
        <v>108885</v>
      </c>
      <c r="DZ53" s="9">
        <v>80830</v>
      </c>
      <c r="EA53" s="30">
        <v>9875</v>
      </c>
      <c r="EB53" s="9">
        <v>19228</v>
      </c>
      <c r="EC53" s="9">
        <v>36990</v>
      </c>
      <c r="ED53" s="30">
        <v>37803</v>
      </c>
      <c r="EE53" s="9">
        <v>63664</v>
      </c>
      <c r="EF53" s="30">
        <f>87192+20392+5868+4884+5246+157052-578-37925-16400-5400-7338</f>
        <v>212993</v>
      </c>
      <c r="EG53" s="9">
        <v>219150</v>
      </c>
      <c r="EH53" s="9">
        <v>77930</v>
      </c>
      <c r="EI53" s="9">
        <v>161570</v>
      </c>
      <c r="EJ53" s="9">
        <v>113481</v>
      </c>
      <c r="EK53" s="9">
        <v>278044</v>
      </c>
      <c r="EL53" s="9">
        <v>58430</v>
      </c>
      <c r="EM53" s="9">
        <v>12349</v>
      </c>
      <c r="EN53" s="9">
        <v>147326</v>
      </c>
      <c r="EO53" s="9">
        <v>61578</v>
      </c>
      <c r="EP53" s="9">
        <v>166245</v>
      </c>
      <c r="EQ53" s="9">
        <v>52276</v>
      </c>
      <c r="ER53" s="9">
        <v>111434</v>
      </c>
      <c r="ES53" s="9">
        <v>165453</v>
      </c>
      <c r="ET53" s="9">
        <v>157195</v>
      </c>
      <c r="EU53" s="9">
        <v>82069</v>
      </c>
      <c r="EV53" s="9">
        <v>353881</v>
      </c>
      <c r="EW53" s="9">
        <v>362419</v>
      </c>
      <c r="EX53" s="9">
        <v>0</v>
      </c>
      <c r="EY53" s="9">
        <v>60477</v>
      </c>
      <c r="FA53" s="9">
        <v>33928</v>
      </c>
      <c r="FB53" s="9">
        <v>108924</v>
      </c>
      <c r="FC53" s="9">
        <v>281243</v>
      </c>
      <c r="FD53" s="9">
        <v>358556</v>
      </c>
      <c r="FE53" s="9">
        <v>174210</v>
      </c>
      <c r="FF53" s="30">
        <v>439539</v>
      </c>
      <c r="FG53" s="9">
        <v>399924</v>
      </c>
      <c r="FH53" s="9">
        <v>497803</v>
      </c>
      <c r="FI53" s="9">
        <v>163821</v>
      </c>
      <c r="FJ53" s="9">
        <v>46976</v>
      </c>
      <c r="FK53" s="9">
        <v>110103</v>
      </c>
      <c r="FL53" s="9">
        <v>60177</v>
      </c>
      <c r="FM53" s="9">
        <v>22850</v>
      </c>
      <c r="FN53" s="9">
        <v>41921</v>
      </c>
      <c r="FO53" s="9">
        <v>1835745</v>
      </c>
      <c r="FP53" s="9">
        <v>63981</v>
      </c>
      <c r="FQ53" s="9">
        <v>174388</v>
      </c>
      <c r="FR53" s="9">
        <v>145798</v>
      </c>
      <c r="FS53" s="9">
        <v>94388</v>
      </c>
      <c r="FT53" s="9">
        <v>3266</v>
      </c>
      <c r="FU53" s="9">
        <v>27534</v>
      </c>
      <c r="FV53" s="9">
        <v>134157.4</v>
      </c>
      <c r="FW53" s="9">
        <v>159332</v>
      </c>
      <c r="FX53" s="9">
        <v>268900</v>
      </c>
      <c r="FY53" s="9">
        <v>226751</v>
      </c>
      <c r="FZ53" s="9">
        <v>86973</v>
      </c>
      <c r="GA53" s="9">
        <v>54882</v>
      </c>
      <c r="GB53" s="9">
        <v>16336</v>
      </c>
      <c r="GC53" s="9">
        <v>38728</v>
      </c>
      <c r="GD53" s="9">
        <v>168789</v>
      </c>
      <c r="GE53" s="9">
        <v>11506</v>
      </c>
      <c r="GF53" s="9">
        <v>179362</v>
      </c>
      <c r="GG53" s="9">
        <v>134571</v>
      </c>
      <c r="GH53" s="9">
        <v>129862</v>
      </c>
      <c r="GI53" s="9">
        <v>7601</v>
      </c>
      <c r="GJ53" s="9">
        <v>101826</v>
      </c>
      <c r="GK53" s="9">
        <v>148659</v>
      </c>
      <c r="GL53" s="9">
        <v>345839</v>
      </c>
      <c r="GN53" s="30">
        <v>7344</v>
      </c>
      <c r="GO53" s="9">
        <v>127154</v>
      </c>
      <c r="GP53" s="9">
        <v>81221</v>
      </c>
      <c r="GR53" s="9">
        <v>151389</v>
      </c>
      <c r="GS53" s="9">
        <v>384278</v>
      </c>
      <c r="GT53" s="9">
        <v>855534</v>
      </c>
      <c r="GU53" s="9">
        <v>18237</v>
      </c>
      <c r="GV53" s="9">
        <v>236568</v>
      </c>
      <c r="GW53" s="9">
        <v>206575</v>
      </c>
      <c r="GX53" s="9">
        <v>387507</v>
      </c>
      <c r="GY53" s="9">
        <v>188229</v>
      </c>
      <c r="GZ53" s="9">
        <v>71181</v>
      </c>
      <c r="HA53" s="9">
        <v>12824</v>
      </c>
      <c r="HB53" s="30">
        <v>60747</v>
      </c>
      <c r="HC53" s="9">
        <v>525643</v>
      </c>
      <c r="HD53" s="9">
        <v>413148</v>
      </c>
      <c r="HE53" s="9">
        <v>147334</v>
      </c>
      <c r="HF53" s="9">
        <v>191673</v>
      </c>
      <c r="HG53" s="9">
        <v>132648</v>
      </c>
      <c r="HH53" s="9">
        <v>42479</v>
      </c>
      <c r="HI53" s="9">
        <v>155756</v>
      </c>
      <c r="HJ53" s="9">
        <v>339512</v>
      </c>
      <c r="HK53" s="9">
        <v>324293</v>
      </c>
      <c r="HL53" s="9">
        <v>141020</v>
      </c>
      <c r="HM53" s="9">
        <v>145436</v>
      </c>
      <c r="HN53" s="30">
        <v>73470</v>
      </c>
      <c r="HO53" s="9">
        <v>208454</v>
      </c>
      <c r="HP53" s="9">
        <v>273805</v>
      </c>
      <c r="HQ53" s="9">
        <v>128343</v>
      </c>
      <c r="HR53" s="9">
        <v>132648</v>
      </c>
      <c r="HS53" s="9">
        <v>68141</v>
      </c>
      <c r="HT53" s="9">
        <v>107468</v>
      </c>
      <c r="HU53" s="9">
        <v>46870</v>
      </c>
      <c r="HV53" s="9">
        <v>41447</v>
      </c>
      <c r="HW53" s="9">
        <v>6902</v>
      </c>
      <c r="HX53" s="9">
        <v>16676</v>
      </c>
      <c r="HY53" s="9">
        <v>283659</v>
      </c>
      <c r="HZ53" s="9">
        <v>167254</v>
      </c>
      <c r="IA53" s="9">
        <v>10248</v>
      </c>
      <c r="IB53" s="9">
        <v>416976</v>
      </c>
      <c r="IC53" s="9">
        <v>14921</v>
      </c>
      <c r="ID53" s="9">
        <v>79286</v>
      </c>
      <c r="IE53" s="9">
        <v>79911</v>
      </c>
      <c r="IF53" s="9">
        <v>59431</v>
      </c>
      <c r="IG53" s="9">
        <v>116040</v>
      </c>
      <c r="IH53" s="9">
        <v>62427</v>
      </c>
      <c r="II53" s="9">
        <v>117241</v>
      </c>
      <c r="IJ53" s="9">
        <v>114540</v>
      </c>
      <c r="IK53" s="9">
        <v>22064</v>
      </c>
      <c r="IL53" s="9">
        <v>29519</v>
      </c>
      <c r="IM53" s="9">
        <v>74599</v>
      </c>
      <c r="IN53" s="9">
        <v>106885</v>
      </c>
      <c r="IO53" s="9">
        <v>30303</v>
      </c>
      <c r="IP53" s="9">
        <v>58565</v>
      </c>
      <c r="IQ53" s="9">
        <v>75</v>
      </c>
      <c r="IR53" s="9">
        <v>2405</v>
      </c>
      <c r="IS53" s="9">
        <v>210929</v>
      </c>
      <c r="IT53" s="9">
        <v>147230</v>
      </c>
      <c r="IU53" s="9">
        <v>32781</v>
      </c>
      <c r="IV53" s="9">
        <v>1571593</v>
      </c>
      <c r="IW53" s="9">
        <v>65473</v>
      </c>
      <c r="IX53" s="9">
        <v>99850</v>
      </c>
      <c r="IY53" s="9">
        <v>80425</v>
      </c>
      <c r="IZ53" s="9">
        <v>30580</v>
      </c>
      <c r="JA53" s="9">
        <v>51315</v>
      </c>
      <c r="JB53" s="9">
        <v>263410</v>
      </c>
      <c r="JC53" s="9">
        <v>202638</v>
      </c>
      <c r="JD53" s="9">
        <v>275513</v>
      </c>
      <c r="JE53" s="9">
        <v>285356</v>
      </c>
      <c r="JF53" s="9">
        <v>259857</v>
      </c>
      <c r="JG53" s="9">
        <v>295262</v>
      </c>
      <c r="JH53" s="9">
        <v>312169</v>
      </c>
      <c r="JI53" s="9">
        <v>285878</v>
      </c>
      <c r="JJ53" s="9">
        <v>209872</v>
      </c>
      <c r="JK53" s="9">
        <v>97458</v>
      </c>
      <c r="JL53" s="9">
        <v>123917</v>
      </c>
      <c r="JM53" s="9">
        <v>86298</v>
      </c>
      <c r="JN53" s="9">
        <v>8060</v>
      </c>
      <c r="JO53" s="9">
        <v>16471</v>
      </c>
      <c r="JP53" s="9">
        <v>120682</v>
      </c>
      <c r="JQ53" s="9">
        <v>84723</v>
      </c>
      <c r="JR53" s="9">
        <v>92406</v>
      </c>
      <c r="JS53" s="9">
        <v>296642</v>
      </c>
      <c r="JT53" s="9">
        <v>283722</v>
      </c>
      <c r="JU53" s="9">
        <v>328272</v>
      </c>
      <c r="JV53" s="9">
        <v>377981</v>
      </c>
      <c r="JW53" s="9">
        <v>191885</v>
      </c>
      <c r="JX53" s="9">
        <v>100198</v>
      </c>
      <c r="JY53" s="9">
        <v>168114</v>
      </c>
      <c r="JZ53" s="9">
        <v>81982</v>
      </c>
      <c r="KA53" s="9">
        <v>41811</v>
      </c>
      <c r="KB53" s="9">
        <v>93317</v>
      </c>
      <c r="KC53" s="9">
        <v>117998</v>
      </c>
      <c r="KD53" s="9">
        <v>305015</v>
      </c>
      <c r="KE53" s="9">
        <v>251878</v>
      </c>
      <c r="KF53" s="9">
        <v>109949</v>
      </c>
      <c r="KG53" s="9">
        <v>104654</v>
      </c>
      <c r="KH53" s="9">
        <v>157205</v>
      </c>
      <c r="KI53" s="9">
        <v>32621</v>
      </c>
      <c r="KJ53" s="9">
        <v>23325</v>
      </c>
      <c r="KK53" s="9">
        <v>86424</v>
      </c>
      <c r="KL53" s="9">
        <v>27935</v>
      </c>
      <c r="KM53" s="9">
        <v>104095</v>
      </c>
      <c r="KN53" s="9">
        <v>185556</v>
      </c>
      <c r="KO53" s="9">
        <v>35798</v>
      </c>
      <c r="KP53" s="9">
        <v>110542</v>
      </c>
      <c r="KQ53" s="9">
        <v>41392</v>
      </c>
      <c r="KR53" s="9">
        <v>49678</v>
      </c>
      <c r="KS53" s="9">
        <v>308110</v>
      </c>
      <c r="KT53" s="9">
        <v>78177</v>
      </c>
      <c r="KU53" s="9">
        <v>253848</v>
      </c>
      <c r="KV53" s="9">
        <v>16040</v>
      </c>
      <c r="KW53" s="9">
        <v>555009</v>
      </c>
      <c r="KX53" s="9">
        <v>141467</v>
      </c>
      <c r="KY53" s="9">
        <v>142617</v>
      </c>
      <c r="KZ53" s="9">
        <v>143137</v>
      </c>
      <c r="LA53" s="9">
        <v>212945</v>
      </c>
      <c r="LB53" s="9">
        <v>40539</v>
      </c>
      <c r="LC53" s="9">
        <v>410000</v>
      </c>
      <c r="LD53" s="9">
        <v>46474</v>
      </c>
      <c r="LE53" s="9">
        <v>43532</v>
      </c>
      <c r="LF53" s="9">
        <v>63610</v>
      </c>
      <c r="LG53" s="9">
        <v>1286415</v>
      </c>
      <c r="LH53" s="9">
        <v>20717</v>
      </c>
      <c r="LI53" s="9">
        <v>103814</v>
      </c>
      <c r="LJ53" s="9">
        <v>73902</v>
      </c>
      <c r="LK53" s="9">
        <v>28022</v>
      </c>
      <c r="LL53" s="9">
        <v>28070</v>
      </c>
      <c r="LM53" s="9">
        <v>369923</v>
      </c>
      <c r="LN53" s="30">
        <v>26368</v>
      </c>
      <c r="LO53" s="27">
        <v>135072</v>
      </c>
      <c r="LP53" s="9">
        <v>176925</v>
      </c>
      <c r="LQ53" s="9">
        <v>135056</v>
      </c>
      <c r="LR53" s="30">
        <f>LR52*0.18+5000</f>
        <v>231529.81999999998</v>
      </c>
      <c r="LS53" s="9">
        <v>45267</v>
      </c>
      <c r="LT53" s="9">
        <v>50952</v>
      </c>
      <c r="LU53" s="9">
        <v>81101</v>
      </c>
      <c r="LV53" s="30">
        <v>46471</v>
      </c>
      <c r="LW53" s="9">
        <v>140063</v>
      </c>
      <c r="LX53" s="9">
        <v>167985</v>
      </c>
      <c r="LY53" s="9">
        <v>195869</v>
      </c>
      <c r="LZ53" s="9">
        <v>11629</v>
      </c>
      <c r="MA53" s="9">
        <v>24446</v>
      </c>
      <c r="MB53" s="9">
        <v>92661</v>
      </c>
      <c r="MC53" s="30">
        <f>'[1]PL by Class Movement'!$AO$70</f>
        <v>10506.859999999999</v>
      </c>
      <c r="MD53" s="9">
        <v>197217</v>
      </c>
      <c r="ME53" s="9">
        <v>100929</v>
      </c>
      <c r="MF53" s="9">
        <v>849865</v>
      </c>
      <c r="MG53" s="27">
        <f>425898-63334</f>
        <v>362564</v>
      </c>
      <c r="MH53" s="9">
        <v>962778</v>
      </c>
      <c r="MI53" s="9">
        <v>54977</v>
      </c>
      <c r="MJ53" s="9">
        <v>51836</v>
      </c>
      <c r="MK53" s="9">
        <v>153667</v>
      </c>
      <c r="ML53" s="9">
        <v>0</v>
      </c>
      <c r="MM53" s="9">
        <v>396166</v>
      </c>
      <c r="MN53" s="9">
        <v>495504</v>
      </c>
      <c r="MO53" s="9">
        <v>63425</v>
      </c>
      <c r="MP53" s="9">
        <v>351398</v>
      </c>
      <c r="MQ53" s="30">
        <v>21416</v>
      </c>
      <c r="MR53" s="9">
        <v>402317</v>
      </c>
      <c r="MS53" s="31">
        <v>20375</v>
      </c>
      <c r="MT53" s="9">
        <v>38078</v>
      </c>
      <c r="MU53" s="9">
        <v>392812</v>
      </c>
      <c r="MV53" s="9">
        <v>65000</v>
      </c>
      <c r="MW53" s="9">
        <v>33980</v>
      </c>
      <c r="MX53" s="9">
        <v>80042</v>
      </c>
      <c r="MY53" s="30">
        <v>15459</v>
      </c>
      <c r="MZ53" s="30">
        <v>29649</v>
      </c>
      <c r="NA53" s="9">
        <v>655403</v>
      </c>
      <c r="NB53" s="9">
        <v>147303</v>
      </c>
      <c r="NC53" s="9">
        <v>23734</v>
      </c>
      <c r="ND53" s="9">
        <v>175225</v>
      </c>
      <c r="NE53" s="9">
        <v>59249</v>
      </c>
      <c r="NF53" s="9">
        <v>69830</v>
      </c>
      <c r="NG53" s="9">
        <v>68098</v>
      </c>
      <c r="NH53" s="9">
        <v>191835</v>
      </c>
      <c r="NI53" s="30">
        <v>25462</v>
      </c>
      <c r="NJ53" s="9">
        <v>100894</v>
      </c>
      <c r="NK53" s="9">
        <v>87162</v>
      </c>
      <c r="NL53" s="9">
        <v>58437</v>
      </c>
      <c r="NM53" s="9">
        <v>180363</v>
      </c>
      <c r="NN53" s="30">
        <f>172857+10728-51335.74</f>
        <v>132249.26</v>
      </c>
      <c r="NO53" s="32">
        <v>76630</v>
      </c>
      <c r="NP53" s="9">
        <v>128712</v>
      </c>
      <c r="NQ53" s="9">
        <v>106497</v>
      </c>
      <c r="NR53" s="9">
        <v>90796</v>
      </c>
      <c r="NS53" s="9">
        <v>14393</v>
      </c>
      <c r="NT53" s="9">
        <v>604530</v>
      </c>
      <c r="NU53" s="9">
        <v>26077</v>
      </c>
      <c r="NV53" s="9">
        <v>185432</v>
      </c>
      <c r="NW53" s="9">
        <v>224989</v>
      </c>
      <c r="NX53" s="9">
        <v>282819</v>
      </c>
      <c r="NY53" s="9">
        <v>150397</v>
      </c>
      <c r="NZ53" s="9">
        <v>13065</v>
      </c>
      <c r="OA53" s="9">
        <v>1095026</v>
      </c>
      <c r="OB53" s="30">
        <v>162175</v>
      </c>
      <c r="OC53" s="9">
        <v>7646</v>
      </c>
      <c r="OD53" s="9">
        <v>36745</v>
      </c>
      <c r="OE53" s="9">
        <v>342952</v>
      </c>
      <c r="OF53" s="9">
        <v>479505</v>
      </c>
      <c r="OG53" s="9">
        <v>141199</v>
      </c>
      <c r="OH53" s="9">
        <v>70341</v>
      </c>
      <c r="OI53" s="9">
        <v>123039</v>
      </c>
      <c r="OJ53" s="9">
        <v>118765</v>
      </c>
      <c r="OK53" s="9">
        <v>151079</v>
      </c>
      <c r="OL53" s="30">
        <f>78709-2935-1366</f>
        <v>74408</v>
      </c>
      <c r="OM53" s="9">
        <v>528525</v>
      </c>
      <c r="ON53" s="9">
        <v>2433</v>
      </c>
      <c r="OO53" s="9">
        <v>381358</v>
      </c>
      <c r="OP53" s="30">
        <v>19071</v>
      </c>
      <c r="OQ53" s="9">
        <v>2043</v>
      </c>
      <c r="OR53" s="30">
        <v>47784</v>
      </c>
      <c r="OS53" s="9">
        <v>203507</v>
      </c>
      <c r="OT53" s="9">
        <v>47464</v>
      </c>
      <c r="OU53" s="9">
        <v>136041</v>
      </c>
      <c r="OV53" s="9">
        <v>212497</v>
      </c>
      <c r="OW53" s="9">
        <v>263473</v>
      </c>
      <c r="OX53" s="30">
        <v>70662</v>
      </c>
    </row>
    <row r="54" spans="1:414" s="9" customFormat="1">
      <c r="A54" s="33" t="s">
        <v>86</v>
      </c>
      <c r="D54" s="30">
        <v>3280</v>
      </c>
      <c r="E54" s="9">
        <v>15669</v>
      </c>
      <c r="F54" s="30">
        <v>4834</v>
      </c>
      <c r="G54" s="30">
        <v>4978</v>
      </c>
      <c r="H54" s="30">
        <v>52910</v>
      </c>
      <c r="I54" s="9">
        <v>78331</v>
      </c>
      <c r="J54" s="9">
        <v>35249</v>
      </c>
      <c r="K54" s="9">
        <v>17524</v>
      </c>
      <c r="L54" s="9">
        <v>100</v>
      </c>
      <c r="M54" s="9">
        <v>54047</v>
      </c>
      <c r="O54" s="9">
        <v>34422</v>
      </c>
      <c r="P54" s="9">
        <v>17526</v>
      </c>
      <c r="Q54" s="9">
        <v>36775</v>
      </c>
      <c r="S54" s="9">
        <v>0</v>
      </c>
      <c r="T54" s="9">
        <v>318</v>
      </c>
      <c r="U54" s="9">
        <v>781.1</v>
      </c>
      <c r="V54" s="9">
        <v>155477</v>
      </c>
      <c r="W54" s="9">
        <v>2415</v>
      </c>
      <c r="X54" s="9">
        <v>93448</v>
      </c>
      <c r="Y54" s="9">
        <v>33630</v>
      </c>
      <c r="AA54" s="9">
        <v>4727</v>
      </c>
      <c r="AB54" s="9">
        <v>2338</v>
      </c>
      <c r="AE54" s="9">
        <v>1235</v>
      </c>
      <c r="AF54" s="9">
        <v>14596</v>
      </c>
      <c r="AI54" s="9">
        <v>25947</v>
      </c>
      <c r="AJ54" s="9">
        <v>55195</v>
      </c>
      <c r="AK54" s="9">
        <v>13808999</v>
      </c>
      <c r="AL54" s="9">
        <v>19882</v>
      </c>
      <c r="AM54" s="9">
        <v>6873</v>
      </c>
      <c r="AN54" s="9">
        <v>9587</v>
      </c>
      <c r="AO54" s="9">
        <v>13728</v>
      </c>
      <c r="AP54" s="9">
        <v>7703</v>
      </c>
      <c r="AQ54" s="9">
        <v>11838</v>
      </c>
      <c r="AR54" s="9">
        <v>11574</v>
      </c>
      <c r="AS54" s="9">
        <v>13204</v>
      </c>
      <c r="AT54" s="9">
        <v>19541</v>
      </c>
      <c r="AU54" s="9">
        <v>12317</v>
      </c>
      <c r="AV54" s="9">
        <v>16726</v>
      </c>
      <c r="AW54" s="9">
        <v>18141</v>
      </c>
      <c r="AX54" s="9">
        <v>18112</v>
      </c>
      <c r="AY54" s="9">
        <v>17148</v>
      </c>
      <c r="AZ54" s="9">
        <v>136312</v>
      </c>
      <c r="BA54" s="9">
        <v>439410</v>
      </c>
      <c r="BB54" s="9">
        <v>157609</v>
      </c>
      <c r="BC54" s="9">
        <v>409055</v>
      </c>
      <c r="BD54" s="9">
        <v>238615</v>
      </c>
      <c r="BE54" s="9">
        <v>2214</v>
      </c>
      <c r="BF54" s="9">
        <v>23335</v>
      </c>
      <c r="BG54" s="9">
        <v>27920.46</v>
      </c>
      <c r="BH54" s="9">
        <v>4845324</v>
      </c>
      <c r="BJ54" s="9">
        <v>22632</v>
      </c>
      <c r="BK54" s="9">
        <v>221011</v>
      </c>
      <c r="BL54" s="9">
        <v>95176</v>
      </c>
      <c r="BM54" s="9">
        <v>95001</v>
      </c>
      <c r="BN54" s="9">
        <v>28306</v>
      </c>
      <c r="BO54" s="9">
        <v>117180</v>
      </c>
      <c r="BP54" s="9">
        <v>25335</v>
      </c>
      <c r="BQ54" s="9">
        <v>32784</v>
      </c>
      <c r="BR54" s="9">
        <v>244089</v>
      </c>
      <c r="BS54" s="9">
        <v>0</v>
      </c>
      <c r="BT54" s="9">
        <v>34290</v>
      </c>
      <c r="BU54" s="9">
        <v>59245</v>
      </c>
      <c r="BV54" s="30"/>
      <c r="BW54" s="9">
        <v>707</v>
      </c>
      <c r="BX54" s="9">
        <v>5658</v>
      </c>
      <c r="BY54" s="9">
        <v>54846</v>
      </c>
      <c r="BZ54" s="9">
        <v>22836</v>
      </c>
      <c r="CA54" s="9">
        <v>16089</v>
      </c>
      <c r="CB54" s="9">
        <v>13981</v>
      </c>
      <c r="CC54" s="9">
        <v>41754</v>
      </c>
      <c r="CD54" s="9">
        <v>47362</v>
      </c>
      <c r="CE54" s="9">
        <v>152202.43</v>
      </c>
      <c r="CF54" s="9">
        <v>86954</v>
      </c>
      <c r="CG54" s="9">
        <v>111404</v>
      </c>
      <c r="CH54" s="9">
        <v>98520</v>
      </c>
      <c r="CI54" s="9">
        <v>37688</v>
      </c>
      <c r="CJ54" s="9">
        <v>128990</v>
      </c>
      <c r="CK54" s="9">
        <v>84381</v>
      </c>
      <c r="CL54" s="9">
        <v>42657</v>
      </c>
      <c r="CM54" s="9">
        <v>27936</v>
      </c>
      <c r="CN54" s="9">
        <v>45365</v>
      </c>
      <c r="CO54" s="9">
        <v>88606</v>
      </c>
      <c r="CP54" s="9">
        <v>35829</v>
      </c>
      <c r="CQ54" s="9">
        <v>35696</v>
      </c>
      <c r="CS54" s="9">
        <v>13189</v>
      </c>
      <c r="CT54" s="9">
        <v>110070</v>
      </c>
      <c r="CU54" s="9">
        <v>1981</v>
      </c>
      <c r="CV54" s="9">
        <v>218831</v>
      </c>
      <c r="CW54" s="30">
        <v>1700</v>
      </c>
      <c r="CX54" s="9">
        <v>10103</v>
      </c>
      <c r="CY54" s="9">
        <v>111979</v>
      </c>
      <c r="CZ54" s="9">
        <v>16741</v>
      </c>
      <c r="DA54" s="9">
        <v>31635</v>
      </c>
      <c r="DB54" s="9">
        <v>1000</v>
      </c>
      <c r="DC54" s="9">
        <v>81541</v>
      </c>
      <c r="DF54" s="9">
        <v>346876</v>
      </c>
      <c r="DG54" s="9">
        <v>2708</v>
      </c>
      <c r="DH54" s="9">
        <v>3564</v>
      </c>
      <c r="DJ54" s="9">
        <v>110252</v>
      </c>
      <c r="DK54" s="9">
        <v>522</v>
      </c>
      <c r="DL54" s="9">
        <v>15325</v>
      </c>
      <c r="DM54" s="9">
        <v>72929</v>
      </c>
      <c r="DN54" s="9">
        <v>975</v>
      </c>
      <c r="DO54" s="9">
        <v>13457</v>
      </c>
      <c r="DP54" s="9">
        <v>55669</v>
      </c>
      <c r="DQ54" s="9">
        <v>6361</v>
      </c>
      <c r="DR54" s="9">
        <v>11621</v>
      </c>
      <c r="DS54" s="9">
        <v>115611</v>
      </c>
      <c r="DT54" s="9">
        <v>8829</v>
      </c>
      <c r="DU54" s="9">
        <v>15248</v>
      </c>
      <c r="DW54" s="9">
        <v>36663</v>
      </c>
      <c r="DX54" s="30">
        <v>63738</v>
      </c>
      <c r="DY54" s="9">
        <v>10864</v>
      </c>
      <c r="EA54" s="30">
        <v>786738</v>
      </c>
      <c r="EB54" s="9">
        <v>23042</v>
      </c>
      <c r="EC54" s="9">
        <v>377749</v>
      </c>
      <c r="ED54" s="30">
        <f>4730+1950</f>
        <v>6680</v>
      </c>
      <c r="EE54" s="9">
        <v>22552</v>
      </c>
      <c r="EF54" s="30">
        <f>12585+9390+3558-EV54-3477-2855</f>
        <v>-78330</v>
      </c>
      <c r="EG54" s="9">
        <v>1242921</v>
      </c>
      <c r="EH54" s="9">
        <v>682418</v>
      </c>
      <c r="EI54" s="9">
        <v>3282</v>
      </c>
      <c r="EJ54" s="9">
        <v>2564</v>
      </c>
      <c r="EK54" s="9">
        <v>39622</v>
      </c>
      <c r="EL54" s="9">
        <v>198000</v>
      </c>
      <c r="EM54" s="9">
        <v>8298</v>
      </c>
      <c r="EN54" s="9">
        <v>40823</v>
      </c>
      <c r="EO54" s="9">
        <v>32300</v>
      </c>
      <c r="EP54" s="9">
        <v>17465</v>
      </c>
      <c r="EQ54" s="9">
        <v>935</v>
      </c>
      <c r="ER54" s="9">
        <v>21015</v>
      </c>
      <c r="ES54" s="9">
        <v>91800</v>
      </c>
      <c r="ET54" s="9">
        <v>3184</v>
      </c>
      <c r="EU54" s="9">
        <v>16530</v>
      </c>
      <c r="EV54" s="9">
        <v>97531</v>
      </c>
      <c r="EX54" s="9">
        <v>0</v>
      </c>
      <c r="EY54" s="9">
        <v>2488834</v>
      </c>
      <c r="EZ54" s="9">
        <v>204646</v>
      </c>
      <c r="FA54" s="9">
        <v>34306</v>
      </c>
      <c r="FB54" s="9">
        <v>80881</v>
      </c>
      <c r="FC54" s="9">
        <v>42006</v>
      </c>
      <c r="FD54" s="9">
        <v>124628</v>
      </c>
      <c r="FE54" s="9">
        <v>12349</v>
      </c>
      <c r="FF54" s="30">
        <v>29591</v>
      </c>
      <c r="FG54" s="9">
        <v>974569</v>
      </c>
      <c r="FH54" s="9">
        <v>82344</v>
      </c>
      <c r="FI54" s="9">
        <v>92826</v>
      </c>
      <c r="FJ54" s="9">
        <v>61926</v>
      </c>
      <c r="FK54" s="9">
        <v>16897</v>
      </c>
      <c r="FL54" s="9">
        <v>58273</v>
      </c>
      <c r="FM54" s="9">
        <v>10187</v>
      </c>
      <c r="FO54" s="9">
        <v>172711</v>
      </c>
      <c r="FP54" s="9">
        <v>52992</v>
      </c>
      <c r="FQ54" s="9">
        <v>101918</v>
      </c>
      <c r="FR54" s="9">
        <v>16502</v>
      </c>
      <c r="FS54" s="9">
        <v>102904</v>
      </c>
      <c r="FT54" s="9">
        <v>1800</v>
      </c>
      <c r="FU54" s="9">
        <v>15579</v>
      </c>
      <c r="FV54" s="9">
        <v>21910.25</v>
      </c>
      <c r="FW54" s="9">
        <v>56702</v>
      </c>
      <c r="FX54" s="9">
        <v>8542</v>
      </c>
      <c r="FY54" s="9">
        <v>76041</v>
      </c>
      <c r="GA54" s="9">
        <v>70652</v>
      </c>
      <c r="GC54" s="9">
        <v>26937</v>
      </c>
      <c r="GD54" s="9">
        <v>151438</v>
      </c>
      <c r="GE54" s="9">
        <v>2938</v>
      </c>
      <c r="GF54" s="9">
        <v>141642</v>
      </c>
      <c r="GG54" s="9">
        <v>36754</v>
      </c>
      <c r="GH54" s="9">
        <v>42714</v>
      </c>
      <c r="GI54" s="9">
        <v>7309</v>
      </c>
      <c r="GJ54" s="9">
        <v>4159</v>
      </c>
      <c r="GK54" s="9">
        <v>38285</v>
      </c>
      <c r="GL54" s="9">
        <v>28825</v>
      </c>
      <c r="GM54" s="9">
        <v>30842</v>
      </c>
      <c r="GN54" s="30">
        <v>335</v>
      </c>
      <c r="GO54" s="9">
        <v>77654</v>
      </c>
      <c r="GQ54" s="9">
        <v>311893</v>
      </c>
      <c r="GR54" s="9">
        <v>36849</v>
      </c>
      <c r="GS54" s="9">
        <v>24443</v>
      </c>
      <c r="GV54" s="9">
        <v>9713</v>
      </c>
      <c r="GW54" s="9">
        <v>14400</v>
      </c>
      <c r="GX54" s="9">
        <v>13493</v>
      </c>
      <c r="GY54" s="9">
        <v>117.45</v>
      </c>
      <c r="GZ54" s="9">
        <v>45928</v>
      </c>
      <c r="HA54" s="9">
        <v>2409</v>
      </c>
      <c r="HB54" s="30">
        <v>9322</v>
      </c>
      <c r="HC54" s="9">
        <v>7417</v>
      </c>
      <c r="HD54" s="9">
        <v>13199</v>
      </c>
      <c r="HE54" s="9">
        <v>607543</v>
      </c>
      <c r="HF54" s="9">
        <v>63456</v>
      </c>
      <c r="HG54" s="9">
        <v>76037</v>
      </c>
      <c r="HH54" s="9">
        <v>52031</v>
      </c>
      <c r="HJ54" s="9">
        <v>16844</v>
      </c>
      <c r="HK54" s="9">
        <v>24107</v>
      </c>
      <c r="HL54" s="9">
        <v>40261</v>
      </c>
      <c r="HM54" s="9">
        <v>105837</v>
      </c>
      <c r="HN54" s="30">
        <v>26223</v>
      </c>
      <c r="HO54" s="9">
        <v>0</v>
      </c>
      <c r="HP54" s="9">
        <v>41668</v>
      </c>
      <c r="HQ54" s="9">
        <v>6548</v>
      </c>
      <c r="HR54" s="9">
        <v>64037</v>
      </c>
      <c r="HS54" s="9">
        <v>120856</v>
      </c>
      <c r="HU54" s="9">
        <v>30469</v>
      </c>
      <c r="HV54" s="9">
        <v>3583</v>
      </c>
      <c r="HW54" s="9">
        <v>1051</v>
      </c>
      <c r="HX54" s="9">
        <v>3656</v>
      </c>
      <c r="HY54" s="9">
        <v>840377</v>
      </c>
      <c r="HZ54" s="9">
        <v>106453</v>
      </c>
      <c r="IA54" s="9">
        <v>2521</v>
      </c>
      <c r="IB54" s="9">
        <v>81419</v>
      </c>
      <c r="IC54" s="9">
        <v>34052</v>
      </c>
      <c r="ID54" s="9">
        <v>68469</v>
      </c>
      <c r="IE54" s="9">
        <v>7185</v>
      </c>
      <c r="IF54" s="9">
        <v>65701</v>
      </c>
      <c r="IG54" s="9">
        <v>2252</v>
      </c>
      <c r="IH54" s="9">
        <v>24618</v>
      </c>
      <c r="II54" s="9">
        <v>11782</v>
      </c>
      <c r="IJ54" s="9">
        <v>3071</v>
      </c>
      <c r="IL54" s="9">
        <v>9552</v>
      </c>
      <c r="IM54" s="9">
        <v>35030</v>
      </c>
      <c r="IO54" s="9">
        <v>467</v>
      </c>
      <c r="IP54" s="9">
        <v>30458</v>
      </c>
      <c r="IQ54" s="9">
        <v>5349</v>
      </c>
      <c r="IR54" s="9">
        <v>1160</v>
      </c>
      <c r="IS54" s="9">
        <v>122991</v>
      </c>
      <c r="IT54" s="9">
        <v>147581</v>
      </c>
      <c r="IU54" s="9">
        <v>126497</v>
      </c>
      <c r="IV54" s="9">
        <v>141395</v>
      </c>
      <c r="IW54" s="9">
        <v>1262</v>
      </c>
      <c r="IX54" s="9">
        <v>1136</v>
      </c>
      <c r="IY54" s="9">
        <v>7578</v>
      </c>
      <c r="IZ54" s="9">
        <v>8905</v>
      </c>
      <c r="JB54" s="9">
        <v>132101</v>
      </c>
      <c r="JC54" s="9">
        <v>96536</v>
      </c>
      <c r="JD54" s="9">
        <v>167877</v>
      </c>
      <c r="JE54" s="9">
        <v>148343</v>
      </c>
      <c r="JF54" s="9">
        <v>177952</v>
      </c>
      <c r="JG54" s="9">
        <v>159700</v>
      </c>
      <c r="JH54" s="9">
        <v>260107</v>
      </c>
      <c r="JI54" s="9">
        <v>179823</v>
      </c>
      <c r="JL54" s="9">
        <v>19760</v>
      </c>
      <c r="JM54" s="9">
        <v>32368</v>
      </c>
      <c r="JN54" s="9">
        <v>5214</v>
      </c>
      <c r="JO54" s="9">
        <v>27427</v>
      </c>
      <c r="JP54" s="9">
        <v>7438</v>
      </c>
      <c r="JQ54" s="9">
        <v>151645</v>
      </c>
      <c r="JR54" s="9">
        <v>15591</v>
      </c>
      <c r="JS54" s="9">
        <v>105100</v>
      </c>
      <c r="JT54" s="9">
        <v>104265</v>
      </c>
      <c r="JU54" s="9">
        <v>10456</v>
      </c>
      <c r="JV54" s="9">
        <v>3964</v>
      </c>
      <c r="JW54" s="9">
        <v>46178</v>
      </c>
      <c r="JX54" s="9">
        <v>12418</v>
      </c>
      <c r="JY54" s="9">
        <v>49080</v>
      </c>
      <c r="JZ54" s="9">
        <v>10294</v>
      </c>
      <c r="KA54" s="9">
        <v>324</v>
      </c>
      <c r="KB54" s="9">
        <v>16823</v>
      </c>
      <c r="KC54" s="9">
        <v>36879</v>
      </c>
      <c r="KD54" s="9">
        <v>5460</v>
      </c>
      <c r="KE54" s="9">
        <v>43666</v>
      </c>
      <c r="KF54" s="9">
        <v>10533</v>
      </c>
      <c r="KG54" s="9">
        <v>56011</v>
      </c>
      <c r="KH54" s="9">
        <v>47230</v>
      </c>
      <c r="KI54" s="9">
        <v>1939</v>
      </c>
      <c r="KJ54" s="9">
        <v>3806</v>
      </c>
      <c r="KK54" s="9">
        <v>11084</v>
      </c>
      <c r="KL54" s="9">
        <v>240782</v>
      </c>
      <c r="KM54" s="9">
        <v>225000</v>
      </c>
      <c r="KN54" s="9">
        <v>2511</v>
      </c>
      <c r="KO54" s="9">
        <v>4400</v>
      </c>
      <c r="KP54" s="9">
        <v>12817</v>
      </c>
      <c r="KQ54" s="9">
        <v>630</v>
      </c>
      <c r="KR54" s="9">
        <v>12551</v>
      </c>
      <c r="KS54" s="9">
        <v>16648</v>
      </c>
      <c r="KT54" s="9">
        <v>1377</v>
      </c>
      <c r="KU54" s="9">
        <v>18138</v>
      </c>
      <c r="KV54" s="9">
        <v>309949</v>
      </c>
      <c r="KX54" s="9">
        <v>160513</v>
      </c>
      <c r="KY54" s="9">
        <v>14044</v>
      </c>
      <c r="KZ54" s="9">
        <v>19346</v>
      </c>
      <c r="LA54" s="9">
        <v>2373</v>
      </c>
      <c r="LC54" s="9">
        <v>75425</v>
      </c>
      <c r="LD54" s="9">
        <v>0</v>
      </c>
      <c r="LE54" s="9">
        <v>3628</v>
      </c>
      <c r="LF54" s="9">
        <v>11527</v>
      </c>
      <c r="LG54" s="9">
        <v>103332</v>
      </c>
      <c r="LI54" s="9">
        <v>17614</v>
      </c>
      <c r="LJ54" s="9">
        <v>203318</v>
      </c>
      <c r="LK54" s="9">
        <v>11566</v>
      </c>
      <c r="LL54" s="9">
        <v>2057</v>
      </c>
      <c r="LN54" s="30">
        <f>443.7+10392.12+636.05</f>
        <v>11471.87</v>
      </c>
      <c r="LO54" s="27">
        <v>10199</v>
      </c>
      <c r="LP54" s="9">
        <v>4889</v>
      </c>
      <c r="LQ54" s="9">
        <v>99553</v>
      </c>
      <c r="LR54" s="30">
        <f>2289+23575.99+332684+5389.1+12000+350.29+432+321964</f>
        <v>698684.37999999989</v>
      </c>
      <c r="LS54" s="9">
        <v>1000</v>
      </c>
      <c r="LT54" s="9">
        <v>31677</v>
      </c>
      <c r="LU54" s="9">
        <v>111305</v>
      </c>
      <c r="LV54" s="30">
        <v>21839</v>
      </c>
      <c r="LW54" s="9">
        <v>172671</v>
      </c>
      <c r="LX54" s="9">
        <v>405000</v>
      </c>
      <c r="LZ54" s="9">
        <v>15</v>
      </c>
      <c r="MA54" s="9">
        <v>6645</v>
      </c>
      <c r="MB54" s="9">
        <v>121646</v>
      </c>
      <c r="MC54" s="30">
        <f>'[1]PL by Class Movement'!$AO$71</f>
        <v>922.25</v>
      </c>
      <c r="MD54" s="9">
        <v>54017</v>
      </c>
      <c r="ME54" s="9">
        <v>6972</v>
      </c>
      <c r="MF54" s="9">
        <v>126760</v>
      </c>
      <c r="MG54" s="27">
        <f>23147.97+148951.14+655</f>
        <v>172754.11000000002</v>
      </c>
      <c r="MH54" s="9">
        <v>7840821</v>
      </c>
      <c r="MI54" s="9">
        <v>43209</v>
      </c>
      <c r="MJ54" s="9">
        <v>611859</v>
      </c>
      <c r="MK54" s="9">
        <v>412312</v>
      </c>
      <c r="ML54" s="9">
        <v>0</v>
      </c>
      <c r="MM54" s="9">
        <v>52026</v>
      </c>
      <c r="MN54" s="9">
        <v>66916</v>
      </c>
      <c r="MO54" s="9">
        <v>87</v>
      </c>
      <c r="MP54" s="9">
        <v>38139</v>
      </c>
      <c r="MQ54" s="30">
        <v>4641</v>
      </c>
      <c r="MS54" s="30">
        <f>6719+1008+216+273071.47-87187-28254-113245</f>
        <v>52328.469999999972</v>
      </c>
      <c r="MT54" s="9">
        <v>7149</v>
      </c>
      <c r="MU54" s="9">
        <v>111</v>
      </c>
      <c r="MV54" s="9">
        <v>24800</v>
      </c>
      <c r="MW54" s="9">
        <v>68</v>
      </c>
      <c r="MX54" s="9">
        <v>22602</v>
      </c>
      <c r="MY54" s="30">
        <v>4773</v>
      </c>
      <c r="MZ54" s="30">
        <v>27993</v>
      </c>
      <c r="NA54" s="9">
        <v>24576</v>
      </c>
      <c r="NB54" s="9">
        <v>225556</v>
      </c>
      <c r="NC54" s="9">
        <v>51650</v>
      </c>
      <c r="ND54" s="9">
        <v>532677</v>
      </c>
      <c r="NE54" s="9">
        <v>2972</v>
      </c>
      <c r="NF54" s="9">
        <v>381</v>
      </c>
      <c r="NG54" s="9">
        <v>5789</v>
      </c>
      <c r="NI54" s="30">
        <v>2782</v>
      </c>
      <c r="NJ54" s="9">
        <v>590681</v>
      </c>
      <c r="NK54" s="9">
        <v>519</v>
      </c>
      <c r="NL54" s="9">
        <v>3200</v>
      </c>
      <c r="NM54" s="9">
        <v>254231</v>
      </c>
      <c r="NN54" s="30">
        <f>64802-OE54+31687-18000</f>
        <v>57482</v>
      </c>
      <c r="NO54" s="32"/>
      <c r="NP54" s="9">
        <v>8114</v>
      </c>
      <c r="NQ54" s="9">
        <v>41591</v>
      </c>
      <c r="NR54" s="9">
        <v>29738</v>
      </c>
      <c r="NS54" s="9">
        <v>4479</v>
      </c>
      <c r="NT54" s="9">
        <v>75411</v>
      </c>
      <c r="NU54" s="9">
        <v>25205</v>
      </c>
      <c r="NV54" s="9">
        <v>3636</v>
      </c>
      <c r="NX54" s="9">
        <v>15486</v>
      </c>
      <c r="NY54" s="9">
        <v>1509772</v>
      </c>
      <c r="NZ54" s="9">
        <v>8802</v>
      </c>
      <c r="OA54" s="9">
        <v>424791</v>
      </c>
      <c r="OB54" s="30">
        <v>22339.11</v>
      </c>
      <c r="OD54" s="9">
        <v>3422</v>
      </c>
      <c r="OE54" s="9">
        <v>21007</v>
      </c>
      <c r="OF54" s="9">
        <v>34422</v>
      </c>
      <c r="OG54" s="9">
        <v>37369</v>
      </c>
      <c r="OH54" s="9">
        <v>1640</v>
      </c>
      <c r="OI54" s="9">
        <v>129</v>
      </c>
      <c r="OJ54" s="9">
        <v>50140</v>
      </c>
      <c r="OK54" s="9">
        <v>136984</v>
      </c>
      <c r="OL54" s="30">
        <v>1871</v>
      </c>
      <c r="OM54" s="9">
        <v>18275</v>
      </c>
      <c r="ON54" s="9">
        <v>300</v>
      </c>
      <c r="OO54" s="9">
        <v>120381</v>
      </c>
      <c r="OP54" s="30">
        <v>268</v>
      </c>
      <c r="OR54" s="30">
        <v>50898</v>
      </c>
      <c r="OS54" s="9">
        <v>-10631</v>
      </c>
      <c r="OT54" s="9">
        <v>43263</v>
      </c>
      <c r="OU54" s="9">
        <v>2240</v>
      </c>
      <c r="OV54" s="9">
        <v>143172</v>
      </c>
      <c r="OW54" s="9">
        <v>3224</v>
      </c>
      <c r="OX54" s="30">
        <v>62099</v>
      </c>
    </row>
    <row r="55" spans="1:414" s="9" customFormat="1">
      <c r="A55" s="34" t="s">
        <v>82</v>
      </c>
      <c r="D55" s="30">
        <v>10073</v>
      </c>
      <c r="E55" s="9">
        <v>89757</v>
      </c>
      <c r="F55" s="30">
        <v>31170</v>
      </c>
      <c r="G55" s="30"/>
      <c r="H55" s="30">
        <v>62426</v>
      </c>
      <c r="I55" s="9">
        <v>55241</v>
      </c>
      <c r="J55" s="9">
        <v>42891</v>
      </c>
      <c r="K55" s="9">
        <v>135230</v>
      </c>
      <c r="L55" s="9">
        <v>3769</v>
      </c>
      <c r="M55" s="9">
        <v>20169</v>
      </c>
      <c r="N55" s="9">
        <v>9281</v>
      </c>
      <c r="O55" s="9">
        <v>3919</v>
      </c>
      <c r="P55" s="9">
        <v>73292</v>
      </c>
      <c r="Q55" s="9">
        <v>7848</v>
      </c>
      <c r="R55" s="9">
        <v>15281</v>
      </c>
      <c r="S55" s="9">
        <v>267</v>
      </c>
      <c r="T55" s="9">
        <v>21802</v>
      </c>
      <c r="U55" s="9">
        <v>19715.939999999999</v>
      </c>
      <c r="V55" s="9">
        <v>142567</v>
      </c>
      <c r="W55" s="9">
        <v>6555</v>
      </c>
      <c r="X55" s="9">
        <v>164990</v>
      </c>
      <c r="Y55" s="9">
        <v>20898</v>
      </c>
      <c r="Z55" s="9">
        <v>28994</v>
      </c>
      <c r="AA55" s="9">
        <v>38440</v>
      </c>
      <c r="AB55" s="9">
        <v>5081</v>
      </c>
      <c r="AC55" s="9">
        <v>4755</v>
      </c>
      <c r="AD55" s="9">
        <v>41854</v>
      </c>
      <c r="AE55" s="9">
        <v>40040</v>
      </c>
      <c r="AF55" s="9">
        <v>17232</v>
      </c>
      <c r="AG55" s="9">
        <v>73085</v>
      </c>
      <c r="AH55" s="9">
        <v>22669</v>
      </c>
      <c r="AI55" s="9">
        <v>31710</v>
      </c>
      <c r="AJ55" s="9">
        <v>1800403</v>
      </c>
      <c r="AK55" s="9">
        <v>33858</v>
      </c>
      <c r="AL55" s="9">
        <v>155968</v>
      </c>
      <c r="AM55" s="9">
        <v>32547</v>
      </c>
      <c r="AN55" s="9">
        <v>75598</v>
      </c>
      <c r="AO55" s="9">
        <v>83087</v>
      </c>
      <c r="AP55" s="9">
        <v>76574</v>
      </c>
      <c r="AQ55" s="9">
        <v>62940</v>
      </c>
      <c r="AR55" s="9">
        <v>131883</v>
      </c>
      <c r="AS55" s="9">
        <v>112750</v>
      </c>
      <c r="AT55" s="9">
        <v>71771</v>
      </c>
      <c r="AU55" s="9">
        <v>107901</v>
      </c>
      <c r="AV55" s="9">
        <v>26081</v>
      </c>
      <c r="AW55" s="9">
        <v>49198</v>
      </c>
      <c r="AX55" s="9">
        <v>202231</v>
      </c>
      <c r="AY55" s="9">
        <v>2601</v>
      </c>
      <c r="AZ55" s="9">
        <v>16112</v>
      </c>
      <c r="BA55" s="9">
        <v>31574</v>
      </c>
      <c r="BB55" s="9">
        <v>16950</v>
      </c>
      <c r="BC55" s="9">
        <v>40647</v>
      </c>
      <c r="BD55" s="9">
        <v>64044</v>
      </c>
      <c r="BE55" s="9">
        <v>1516</v>
      </c>
      <c r="BF55" s="9">
        <v>1395</v>
      </c>
      <c r="BG55" s="9">
        <v>123885.51</v>
      </c>
      <c r="BI55" s="9">
        <v>10251</v>
      </c>
      <c r="BJ55" s="9">
        <v>17568</v>
      </c>
      <c r="BK55" s="9">
        <v>111834</v>
      </c>
      <c r="BL55" s="9">
        <v>100779</v>
      </c>
      <c r="BM55" s="9">
        <v>72819</v>
      </c>
      <c r="BN55" s="9">
        <v>60082</v>
      </c>
      <c r="BO55" s="9">
        <v>203928</v>
      </c>
      <c r="BP55" s="9">
        <v>106585</v>
      </c>
      <c r="BQ55" s="9">
        <v>82054</v>
      </c>
      <c r="BR55" s="9">
        <v>145887</v>
      </c>
      <c r="BS55" s="9">
        <v>1938</v>
      </c>
      <c r="BT55" s="9">
        <v>2504</v>
      </c>
      <c r="BU55" s="9">
        <v>18752</v>
      </c>
      <c r="BV55" s="30">
        <f>47874-750</f>
        <v>47124</v>
      </c>
      <c r="BW55" s="9">
        <v>120416</v>
      </c>
      <c r="BX55" s="9">
        <v>65274</v>
      </c>
      <c r="BY55" s="9">
        <v>104947</v>
      </c>
      <c r="BZ55" s="9">
        <v>321312</v>
      </c>
      <c r="CA55" s="9">
        <v>41569</v>
      </c>
      <c r="CB55" s="9">
        <v>114039</v>
      </c>
      <c r="CC55" s="9">
        <v>87245</v>
      </c>
      <c r="CD55" s="9">
        <v>60351</v>
      </c>
      <c r="CE55" s="9">
        <v>88732.51</v>
      </c>
      <c r="CF55" s="9">
        <v>68115</v>
      </c>
      <c r="CG55" s="9">
        <v>129105</v>
      </c>
      <c r="CH55" s="9">
        <v>49883</v>
      </c>
      <c r="CI55" s="9">
        <v>55287</v>
      </c>
      <c r="CJ55" s="9">
        <v>83500</v>
      </c>
      <c r="CK55" s="9">
        <v>86101</v>
      </c>
      <c r="CL55" s="9">
        <v>81388</v>
      </c>
      <c r="CM55" s="9">
        <v>85929</v>
      </c>
      <c r="CN55" s="9">
        <v>69797</v>
      </c>
      <c r="CO55" s="9">
        <v>138014</v>
      </c>
      <c r="CP55" s="9">
        <v>69218</v>
      </c>
      <c r="CQ55" s="9">
        <v>100275</v>
      </c>
      <c r="CR55" s="9">
        <v>484136</v>
      </c>
      <c r="CS55" s="9">
        <v>7432</v>
      </c>
      <c r="CT55" s="9">
        <v>112437</v>
      </c>
      <c r="CU55" s="9">
        <v>156020</v>
      </c>
      <c r="CV55" s="9">
        <v>99607</v>
      </c>
      <c r="CW55" s="30">
        <v>13155</v>
      </c>
      <c r="CX55" s="9">
        <v>27672</v>
      </c>
      <c r="CY55" s="9">
        <v>200134</v>
      </c>
      <c r="CZ55" s="9">
        <v>39641</v>
      </c>
      <c r="DA55" s="9">
        <v>17708</v>
      </c>
      <c r="DB55" s="9">
        <v>4989</v>
      </c>
      <c r="DC55" s="9">
        <v>239162</v>
      </c>
      <c r="DD55" s="9">
        <v>4234</v>
      </c>
      <c r="DE55" s="9">
        <v>87221</v>
      </c>
      <c r="DF55" s="9">
        <v>49300</v>
      </c>
      <c r="DG55" s="9">
        <v>26293</v>
      </c>
      <c r="DH55" s="9">
        <v>4498</v>
      </c>
      <c r="DI55" s="9">
        <v>368</v>
      </c>
      <c r="DJ55" s="9">
        <v>5520</v>
      </c>
      <c r="DK55" s="9">
        <v>14045</v>
      </c>
      <c r="DL55" s="9">
        <v>182092</v>
      </c>
      <c r="DM55" s="9">
        <v>97027</v>
      </c>
      <c r="DN55" s="9">
        <v>11942</v>
      </c>
      <c r="DO55" s="9">
        <v>203355</v>
      </c>
      <c r="DP55" s="9">
        <v>172524</v>
      </c>
      <c r="DQ55" s="9">
        <v>100132</v>
      </c>
      <c r="DR55" s="9">
        <v>62134</v>
      </c>
      <c r="DS55" s="9">
        <v>37350</v>
      </c>
      <c r="DT55" s="9">
        <v>131859</v>
      </c>
      <c r="DU55" s="9">
        <v>16473</v>
      </c>
      <c r="DV55" s="9">
        <v>72824</v>
      </c>
      <c r="DW55" s="9">
        <v>60679</v>
      </c>
      <c r="DX55" s="30">
        <v>8966</v>
      </c>
      <c r="DY55" s="9">
        <v>554</v>
      </c>
      <c r="DZ55" s="9">
        <v>55917</v>
      </c>
      <c r="EA55" s="30">
        <v>19611</v>
      </c>
      <c r="EB55" s="9">
        <v>9547</v>
      </c>
      <c r="EC55" s="9">
        <v>35246</v>
      </c>
      <c r="ED55" s="30">
        <f>20753+4411</f>
        <v>25164</v>
      </c>
      <c r="EE55" s="9">
        <v>153276</v>
      </c>
      <c r="EF55" s="30">
        <f>25145+134+14736-9540-240-FM55</f>
        <v>6898</v>
      </c>
      <c r="EG55" s="9">
        <v>113579</v>
      </c>
      <c r="EH55" s="9">
        <v>42086</v>
      </c>
      <c r="EI55" s="9">
        <v>22257</v>
      </c>
      <c r="EJ55" s="9">
        <v>18182</v>
      </c>
      <c r="EK55" s="9">
        <v>15541</v>
      </c>
      <c r="EL55" s="9">
        <v>32458</v>
      </c>
      <c r="EM55" s="9">
        <v>8508</v>
      </c>
      <c r="EN55" s="9">
        <v>121519</v>
      </c>
      <c r="EO55" s="9">
        <v>35614</v>
      </c>
      <c r="EP55" s="9">
        <v>69513</v>
      </c>
      <c r="EQ55" s="9">
        <v>21866</v>
      </c>
      <c r="ER55" s="9">
        <v>6243</v>
      </c>
      <c r="ES55" s="9">
        <v>90616</v>
      </c>
      <c r="ET55" s="9">
        <v>17495</v>
      </c>
      <c r="EU55" s="9">
        <v>12939</v>
      </c>
      <c r="EV55" s="9">
        <v>132759</v>
      </c>
      <c r="EW55" s="9">
        <v>65792</v>
      </c>
      <c r="EX55" s="9">
        <v>0</v>
      </c>
      <c r="EY55" s="9">
        <v>15332</v>
      </c>
      <c r="EZ55" s="9">
        <v>3352</v>
      </c>
      <c r="FA55" s="9">
        <v>32196</v>
      </c>
      <c r="FB55" s="9">
        <v>43999</v>
      </c>
      <c r="FC55" s="9">
        <v>10388</v>
      </c>
      <c r="FD55" s="9">
        <v>102962</v>
      </c>
      <c r="FE55" s="9">
        <v>7942</v>
      </c>
      <c r="FF55" s="30">
        <v>35676</v>
      </c>
      <c r="FG55" s="9">
        <v>175316</v>
      </c>
      <c r="FH55" s="9">
        <v>105599</v>
      </c>
      <c r="FI55" s="9">
        <v>18672</v>
      </c>
      <c r="FJ55" s="9">
        <v>7635</v>
      </c>
      <c r="FK55" s="9">
        <v>3303</v>
      </c>
      <c r="FL55" s="9">
        <v>64605</v>
      </c>
      <c r="FM55" s="9">
        <v>23337</v>
      </c>
      <c r="FN55" s="9">
        <v>5525</v>
      </c>
      <c r="FO55" s="9">
        <v>429207</v>
      </c>
      <c r="FP55" s="9">
        <v>16569</v>
      </c>
      <c r="FQ55" s="9">
        <v>206564</v>
      </c>
      <c r="FR55" s="9">
        <v>34606</v>
      </c>
      <c r="FS55" s="9">
        <v>32707</v>
      </c>
      <c r="FT55" s="9">
        <v>492</v>
      </c>
      <c r="FU55" s="9">
        <v>6961</v>
      </c>
      <c r="FV55" s="9">
        <v>37614</v>
      </c>
      <c r="FW55" s="9">
        <v>172804</v>
      </c>
      <c r="FX55" s="9">
        <v>46383</v>
      </c>
      <c r="FY55" s="9">
        <v>56073</v>
      </c>
      <c r="FZ55" s="9">
        <v>41941</v>
      </c>
      <c r="GA55" s="9">
        <v>55069</v>
      </c>
      <c r="GC55" s="9">
        <v>22585</v>
      </c>
      <c r="GD55" s="9">
        <v>156234</v>
      </c>
      <c r="GE55" s="9">
        <v>20970</v>
      </c>
      <c r="GF55" s="9">
        <v>83819</v>
      </c>
      <c r="GG55" s="9">
        <v>33814</v>
      </c>
      <c r="GH55" s="9">
        <v>44891</v>
      </c>
      <c r="GI55" s="9">
        <v>1841</v>
      </c>
      <c r="GJ55" s="9">
        <v>4858</v>
      </c>
      <c r="GK55" s="9">
        <v>116779</v>
      </c>
      <c r="GL55" s="9">
        <v>175900</v>
      </c>
      <c r="GN55" s="30">
        <v>9569</v>
      </c>
      <c r="GO55" s="9">
        <v>42777</v>
      </c>
      <c r="GP55" s="9">
        <v>2210</v>
      </c>
      <c r="GQ55" s="9">
        <v>9952</v>
      </c>
      <c r="GR55" s="9">
        <v>123971</v>
      </c>
      <c r="GS55" s="9">
        <v>145839</v>
      </c>
      <c r="GT55" s="9">
        <v>247606</v>
      </c>
      <c r="GU55" s="9">
        <v>17229</v>
      </c>
      <c r="GV55" s="9">
        <v>91119</v>
      </c>
      <c r="GW55" s="9">
        <v>38516</v>
      </c>
      <c r="GX55" s="9">
        <v>122373</v>
      </c>
      <c r="GY55" s="9">
        <v>21737.31</v>
      </c>
      <c r="GZ55" s="9">
        <v>23219</v>
      </c>
      <c r="HA55" s="9">
        <v>8868</v>
      </c>
      <c r="HB55" s="30">
        <v>1481</v>
      </c>
      <c r="HC55" s="9">
        <v>91422</v>
      </c>
      <c r="HD55" s="9">
        <v>116049</v>
      </c>
      <c r="HE55" s="9">
        <v>39265</v>
      </c>
      <c r="HF55" s="9">
        <v>154865</v>
      </c>
      <c r="HG55" s="9">
        <v>189625</v>
      </c>
      <c r="HH55" s="9">
        <v>35399</v>
      </c>
      <c r="HI55" s="9">
        <v>34504</v>
      </c>
      <c r="HJ55" s="9">
        <v>106423</v>
      </c>
      <c r="HK55" s="9">
        <v>67856</v>
      </c>
      <c r="HL55" s="9">
        <v>81842</v>
      </c>
      <c r="HM55" s="9">
        <v>61549</v>
      </c>
      <c r="HN55" s="30">
        <v>89790</v>
      </c>
      <c r="HO55" s="9">
        <v>93767</v>
      </c>
      <c r="HP55" s="9">
        <v>90993</v>
      </c>
      <c r="HQ55" s="9">
        <v>108293</v>
      </c>
      <c r="HR55" s="9">
        <v>189625</v>
      </c>
      <c r="HS55" s="9">
        <v>20674</v>
      </c>
      <c r="HT55" s="9">
        <v>35953</v>
      </c>
      <c r="HU55" s="9">
        <v>22406</v>
      </c>
      <c r="HV55" s="9">
        <v>21564</v>
      </c>
      <c r="HW55" s="9">
        <v>1813</v>
      </c>
      <c r="HX55" s="9">
        <v>238</v>
      </c>
      <c r="HY55" s="9">
        <v>133684</v>
      </c>
      <c r="HZ55" s="9">
        <v>6981</v>
      </c>
      <c r="IA55" s="9">
        <v>10121</v>
      </c>
      <c r="IB55" s="9">
        <v>306797</v>
      </c>
      <c r="IC55" s="9">
        <v>10072</v>
      </c>
      <c r="ID55" s="9">
        <v>7765</v>
      </c>
      <c r="IE55" s="9">
        <v>44284</v>
      </c>
      <c r="IF55" s="9">
        <v>12620</v>
      </c>
      <c r="IG55" s="9">
        <v>44629</v>
      </c>
      <c r="IH55" s="9">
        <v>8089</v>
      </c>
      <c r="II55" s="9">
        <v>49623</v>
      </c>
      <c r="IJ55" s="9">
        <v>33259</v>
      </c>
      <c r="IK55" s="9">
        <v>7241</v>
      </c>
      <c r="IL55" s="9">
        <v>7109</v>
      </c>
      <c r="IM55" s="9">
        <v>16366</v>
      </c>
      <c r="IN55" s="9">
        <v>61610</v>
      </c>
      <c r="IO55" s="9">
        <v>35757</v>
      </c>
      <c r="IP55" s="9">
        <v>23276</v>
      </c>
      <c r="IQ55" s="9">
        <v>3466</v>
      </c>
      <c r="IR55" s="9">
        <v>648</v>
      </c>
      <c r="IS55" s="9">
        <v>30772</v>
      </c>
      <c r="IT55" s="9">
        <v>34994</v>
      </c>
      <c r="IU55" s="9">
        <v>9036</v>
      </c>
      <c r="IV55" s="9">
        <v>258702</v>
      </c>
      <c r="IW55" s="9">
        <v>6603</v>
      </c>
      <c r="IX55" s="9">
        <v>21385</v>
      </c>
      <c r="IY55" s="9">
        <v>71779</v>
      </c>
      <c r="IZ55" s="9">
        <v>16654</v>
      </c>
      <c r="JA55" s="9">
        <v>-2082</v>
      </c>
      <c r="JB55" s="9">
        <v>110154</v>
      </c>
      <c r="JC55" s="9">
        <v>95057</v>
      </c>
      <c r="JD55" s="9">
        <v>124376</v>
      </c>
      <c r="JE55" s="9">
        <v>120652</v>
      </c>
      <c r="JF55" s="9">
        <v>124827</v>
      </c>
      <c r="JG55" s="9">
        <v>115965</v>
      </c>
      <c r="JH55" s="9">
        <v>134188</v>
      </c>
      <c r="JI55" s="9">
        <v>201063</v>
      </c>
      <c r="JJ55" s="9">
        <v>28349</v>
      </c>
      <c r="JK55" s="9">
        <v>12514</v>
      </c>
      <c r="JL55" s="9">
        <v>38953</v>
      </c>
      <c r="JM55" s="9">
        <v>10258</v>
      </c>
      <c r="JN55" s="9">
        <v>13531</v>
      </c>
      <c r="JO55" s="9">
        <v>26034</v>
      </c>
      <c r="JP55" s="9">
        <v>75705</v>
      </c>
      <c r="JQ55" s="9">
        <v>30515</v>
      </c>
      <c r="JR55" s="9">
        <v>138168</v>
      </c>
      <c r="JS55" s="9">
        <v>51874</v>
      </c>
      <c r="JT55" s="9">
        <v>93676</v>
      </c>
      <c r="JU55" s="9">
        <v>72986</v>
      </c>
      <c r="JV55" s="9">
        <v>106288</v>
      </c>
      <c r="JW55" s="9">
        <v>65212</v>
      </c>
      <c r="JX55" s="9">
        <v>33933</v>
      </c>
      <c r="JY55" s="9">
        <v>83811</v>
      </c>
      <c r="JZ55" s="9">
        <v>10664</v>
      </c>
      <c r="KA55" s="9">
        <v>23140</v>
      </c>
      <c r="KB55" s="9">
        <v>14774</v>
      </c>
      <c r="KC55" s="9">
        <v>16400</v>
      </c>
      <c r="KD55" s="9">
        <v>112844</v>
      </c>
      <c r="KE55" s="9">
        <v>42688</v>
      </c>
      <c r="KF55" s="9">
        <v>41191</v>
      </c>
      <c r="KG55" s="9">
        <v>74913</v>
      </c>
      <c r="KH55" s="9">
        <v>112436</v>
      </c>
      <c r="KI55" s="9">
        <v>12508</v>
      </c>
      <c r="KJ55" s="9">
        <v>2797</v>
      </c>
      <c r="KK55" s="9">
        <v>18612</v>
      </c>
      <c r="KL55" s="9">
        <v>12910</v>
      </c>
      <c r="KM55" s="9">
        <v>38600</v>
      </c>
      <c r="KN55" s="9">
        <v>39278</v>
      </c>
      <c r="KO55" s="9">
        <v>38446</v>
      </c>
      <c r="KP55" s="9">
        <v>65728</v>
      </c>
      <c r="KQ55" s="9">
        <v>27201</v>
      </c>
      <c r="KR55" s="9">
        <v>47535</v>
      </c>
      <c r="KS55" s="9">
        <v>57754</v>
      </c>
      <c r="KT55" s="9">
        <v>15398</v>
      </c>
      <c r="KU55" s="9">
        <v>151285</v>
      </c>
      <c r="KV55" s="9">
        <v>45247</v>
      </c>
      <c r="KW55" s="9">
        <v>101802</v>
      </c>
      <c r="KX55" s="9">
        <v>34758</v>
      </c>
      <c r="KY55" s="9">
        <v>47359</v>
      </c>
      <c r="KZ55" s="9">
        <v>65421</v>
      </c>
      <c r="LA55" s="9">
        <v>55425</v>
      </c>
      <c r="LC55" s="9">
        <v>163965</v>
      </c>
      <c r="LD55" s="9">
        <v>12064</v>
      </c>
      <c r="LE55" s="9">
        <v>10746</v>
      </c>
      <c r="LF55" s="9">
        <v>2904</v>
      </c>
      <c r="LG55" s="9">
        <v>216700</v>
      </c>
      <c r="LH55" s="9">
        <v>2869</v>
      </c>
      <c r="LI55" s="9">
        <v>12444</v>
      </c>
      <c r="LJ55" s="9">
        <v>11025</v>
      </c>
      <c r="LK55" s="9">
        <v>51</v>
      </c>
      <c r="LL55" s="9">
        <v>5175</v>
      </c>
      <c r="LM55" s="9">
        <v>56795</v>
      </c>
      <c r="LN55" s="30">
        <v>4345</v>
      </c>
      <c r="LO55" s="27">
        <v>13691</v>
      </c>
      <c r="LP55" s="9">
        <v>60459</v>
      </c>
      <c r="LQ55" s="9">
        <v>123107</v>
      </c>
      <c r="LR55" s="30">
        <f>991+352722.8+23915+20000+4757.07+3368.96+149.61+159.28+1129.01+4000+2059.78+1116+404+1135+2799+7496+493+2482</f>
        <v>429177.51000000007</v>
      </c>
      <c r="LS55" s="9">
        <v>13101</v>
      </c>
      <c r="LT55" s="9">
        <v>21672</v>
      </c>
      <c r="LU55" s="9">
        <v>1769</v>
      </c>
      <c r="LV55" s="30">
        <v>2041</v>
      </c>
      <c r="LW55" s="9">
        <v>7526</v>
      </c>
      <c r="LX55" s="9">
        <v>78075</v>
      </c>
      <c r="LZ55" s="9">
        <v>1</v>
      </c>
      <c r="MA55" s="9">
        <v>16</v>
      </c>
      <c r="MB55" s="9">
        <v>862</v>
      </c>
      <c r="MC55" s="30">
        <f>'[1]PL by Class Movement'!$AO$72</f>
        <v>27.18</v>
      </c>
      <c r="MD55" s="9">
        <v>48731</v>
      </c>
      <c r="ME55" s="9">
        <v>24077</v>
      </c>
      <c r="MF55" s="9">
        <v>118026</v>
      </c>
      <c r="MG55" s="27">
        <v>126560</v>
      </c>
      <c r="MH55" s="9">
        <v>5635261</v>
      </c>
      <c r="MI55" s="9">
        <v>42356</v>
      </c>
      <c r="MJ55" s="9">
        <v>54094</v>
      </c>
      <c r="MK55" s="9">
        <v>37266</v>
      </c>
      <c r="ML55" s="9">
        <v>0</v>
      </c>
      <c r="MM55" s="9">
        <v>46227</v>
      </c>
      <c r="MN55" s="9">
        <v>83285</v>
      </c>
      <c r="MO55" s="9">
        <v>18016</v>
      </c>
      <c r="MP55" s="9">
        <v>74571</v>
      </c>
      <c r="MQ55" s="30">
        <v>4524</v>
      </c>
      <c r="MR55" s="9">
        <v>128355</v>
      </c>
      <c r="MS55" s="30">
        <f>495.81+490.97-492.81+3178.78+1829.5+5999.06+38.22+758.8-4000</f>
        <v>8298.33</v>
      </c>
      <c r="MT55" s="9">
        <v>156613</v>
      </c>
      <c r="MU55" s="9">
        <v>68721</v>
      </c>
      <c r="MV55" s="9">
        <v>20000</v>
      </c>
      <c r="MW55" s="9">
        <v>6013</v>
      </c>
      <c r="MX55" s="9">
        <v>7993</v>
      </c>
      <c r="MY55" s="30">
        <v>610</v>
      </c>
      <c r="MZ55" s="30">
        <v>16041</v>
      </c>
      <c r="NA55" s="9">
        <v>285118</v>
      </c>
      <c r="NB55" s="9">
        <v>77982</v>
      </c>
      <c r="NC55" s="9">
        <v>44845</v>
      </c>
      <c r="ND55" s="9">
        <v>71225</v>
      </c>
      <c r="NE55" s="9">
        <v>1314</v>
      </c>
      <c r="NF55" s="9">
        <v>9721</v>
      </c>
      <c r="NG55" s="9">
        <v>5078</v>
      </c>
      <c r="NH55" s="9">
        <v>35405</v>
      </c>
      <c r="NI55" s="30">
        <v>14312</v>
      </c>
      <c r="NJ55" s="9">
        <v>61395</v>
      </c>
      <c r="NK55" s="9">
        <v>13239</v>
      </c>
      <c r="NL55" s="9">
        <v>5856</v>
      </c>
      <c r="NM55" s="9">
        <v>44373</v>
      </c>
      <c r="NN55" s="30">
        <f>79248-OE55+4613</f>
        <v>-19791</v>
      </c>
      <c r="NO55" s="32"/>
      <c r="NP55" s="9">
        <v>39402</v>
      </c>
      <c r="NQ55" s="9">
        <v>29997</v>
      </c>
      <c r="NR55" s="9">
        <v>85525</v>
      </c>
      <c r="NS55" s="9">
        <v>0</v>
      </c>
      <c r="NT55" s="9">
        <v>271009</v>
      </c>
      <c r="NU55" s="9">
        <v>802</v>
      </c>
      <c r="NV55" s="9">
        <v>41765</v>
      </c>
      <c r="NW55" s="9">
        <v>68740</v>
      </c>
      <c r="NX55" s="9">
        <v>8253</v>
      </c>
      <c r="NY55" s="9">
        <v>85158</v>
      </c>
      <c r="NZ55" s="9">
        <v>6174</v>
      </c>
      <c r="OA55" s="9">
        <v>304216</v>
      </c>
      <c r="OB55" s="30">
        <v>26250.86</v>
      </c>
      <c r="OC55" s="9">
        <v>7151</v>
      </c>
      <c r="OD55" s="9">
        <v>17176</v>
      </c>
      <c r="OE55" s="9">
        <v>103652</v>
      </c>
      <c r="OF55" s="9">
        <v>162984</v>
      </c>
      <c r="OG55" s="9">
        <v>37759</v>
      </c>
      <c r="OH55" s="9">
        <v>17552</v>
      </c>
      <c r="OI55" s="9">
        <v>118088</v>
      </c>
      <c r="OJ55" s="9">
        <v>38012</v>
      </c>
      <c r="OK55" s="9">
        <v>86352</v>
      </c>
      <c r="OL55" s="30">
        <v>2611</v>
      </c>
      <c r="OM55" s="9">
        <v>206491</v>
      </c>
      <c r="ON55" s="9">
        <v>2193</v>
      </c>
      <c r="OO55" s="9">
        <v>282697</v>
      </c>
      <c r="OP55" s="30">
        <v>1328</v>
      </c>
      <c r="OR55" s="30">
        <v>18274</v>
      </c>
      <c r="OS55" s="9">
        <v>72113</v>
      </c>
      <c r="OT55" s="9">
        <v>35114</v>
      </c>
      <c r="OU55" s="9">
        <v>38003</v>
      </c>
      <c r="OV55" s="9">
        <v>37395</v>
      </c>
      <c r="OW55" s="9">
        <v>129701</v>
      </c>
      <c r="OX55" s="30">
        <v>35830</v>
      </c>
    </row>
    <row r="56" spans="1:414" s="9" customFormat="1">
      <c r="A56" s="35" t="s">
        <v>83</v>
      </c>
      <c r="D56" s="36"/>
      <c r="E56" s="9">
        <v>3982</v>
      </c>
      <c r="F56" s="36">
        <v>8784</v>
      </c>
      <c r="G56" s="36"/>
      <c r="H56" s="36">
        <v>7116</v>
      </c>
      <c r="I56" s="9">
        <v>5758</v>
      </c>
      <c r="J56" s="9">
        <v>8329</v>
      </c>
      <c r="K56" s="9">
        <v>81150</v>
      </c>
      <c r="M56" s="9">
        <v>23254</v>
      </c>
      <c r="N56" s="9">
        <v>1158</v>
      </c>
      <c r="O56" s="9">
        <v>11828</v>
      </c>
      <c r="P56" s="9">
        <v>19809</v>
      </c>
      <c r="S56" s="9">
        <v>3433</v>
      </c>
      <c r="T56" s="9">
        <v>6135</v>
      </c>
      <c r="U56" s="9">
        <v>0</v>
      </c>
      <c r="V56" s="9">
        <v>1035</v>
      </c>
      <c r="W56" s="9">
        <v>136</v>
      </c>
      <c r="X56" s="9">
        <v>-22199</v>
      </c>
      <c r="Y56" s="9">
        <v>24333</v>
      </c>
      <c r="Z56" s="9">
        <v>7147</v>
      </c>
      <c r="AA56" s="9">
        <v>16893</v>
      </c>
      <c r="AB56" s="9">
        <v>12322</v>
      </c>
      <c r="AC56" s="9">
        <v>4133</v>
      </c>
      <c r="AD56" s="9">
        <v>56760</v>
      </c>
      <c r="AE56" s="9">
        <v>22647</v>
      </c>
      <c r="AF56" s="9">
        <v>29312</v>
      </c>
      <c r="AG56" s="9">
        <v>55686</v>
      </c>
      <c r="AH56" s="9">
        <v>5398</v>
      </c>
      <c r="AI56" s="9">
        <v>1251</v>
      </c>
      <c r="AK56" s="9">
        <v>11719</v>
      </c>
      <c r="AM56" s="9">
        <v>2010</v>
      </c>
      <c r="AY56" s="9">
        <v>583</v>
      </c>
      <c r="AZ56" s="9">
        <v>22523</v>
      </c>
      <c r="BA56" s="9">
        <v>6134</v>
      </c>
      <c r="BB56" s="9">
        <v>18684</v>
      </c>
      <c r="BC56" s="9">
        <v>21162</v>
      </c>
      <c r="BD56" s="9">
        <v>18460</v>
      </c>
      <c r="BE56" s="9">
        <v>7720</v>
      </c>
      <c r="BG56" s="9">
        <v>5087</v>
      </c>
      <c r="BJ56" s="9">
        <v>838</v>
      </c>
      <c r="BK56" s="9">
        <v>2274</v>
      </c>
      <c r="BL56" s="9">
        <v>3981</v>
      </c>
      <c r="BM56" s="9">
        <v>3699</v>
      </c>
      <c r="BN56" s="9">
        <v>1676</v>
      </c>
      <c r="BO56" s="9">
        <v>2991</v>
      </c>
      <c r="BP56" s="9">
        <v>3949</v>
      </c>
      <c r="BQ56" s="9">
        <v>3256</v>
      </c>
      <c r="BS56" s="9">
        <v>3520</v>
      </c>
      <c r="BV56" s="36">
        <v>100</v>
      </c>
      <c r="BW56" s="9">
        <v>90</v>
      </c>
      <c r="BX56" s="9">
        <v>16702</v>
      </c>
      <c r="BY56" s="9">
        <v>198</v>
      </c>
      <c r="BZ56" s="9">
        <v>598</v>
      </c>
      <c r="CA56" s="9">
        <v>2235</v>
      </c>
      <c r="CB56" s="9">
        <v>3180</v>
      </c>
      <c r="CC56" s="9">
        <v>3930</v>
      </c>
      <c r="CD56" s="9">
        <v>2873</v>
      </c>
      <c r="CE56" s="9">
        <v>3590.73</v>
      </c>
      <c r="CF56" s="9">
        <v>3559</v>
      </c>
      <c r="CG56" s="9">
        <v>3507</v>
      </c>
      <c r="CH56" s="9">
        <v>2874</v>
      </c>
      <c r="CI56" s="9">
        <v>4280</v>
      </c>
      <c r="CJ56" s="9">
        <v>948</v>
      </c>
      <c r="CK56" s="9">
        <v>5929</v>
      </c>
      <c r="CL56" s="9">
        <v>2968</v>
      </c>
      <c r="CM56" s="9">
        <v>948</v>
      </c>
      <c r="CN56" s="9">
        <v>3234</v>
      </c>
      <c r="CO56" s="9">
        <v>2240</v>
      </c>
      <c r="CP56" s="9">
        <v>2922</v>
      </c>
      <c r="CT56" s="9">
        <v>4331</v>
      </c>
      <c r="CU56" s="9">
        <v>826</v>
      </c>
      <c r="CW56" s="36"/>
      <c r="CX56" s="9">
        <v>2378</v>
      </c>
      <c r="CY56" s="9">
        <v>12396</v>
      </c>
      <c r="CZ56" s="9">
        <v>6880</v>
      </c>
      <c r="DA56" s="9">
        <v>84</v>
      </c>
      <c r="DC56" s="9">
        <v>15575</v>
      </c>
      <c r="DD56" s="9">
        <v>550</v>
      </c>
      <c r="DG56" s="9">
        <v>26636</v>
      </c>
      <c r="DH56" s="9">
        <v>1021</v>
      </c>
      <c r="DI56" s="9">
        <v>5</v>
      </c>
      <c r="DL56" s="9">
        <v>2950</v>
      </c>
      <c r="DM56" s="9">
        <v>796</v>
      </c>
      <c r="DS56" s="9">
        <v>1190</v>
      </c>
      <c r="DV56" s="9">
        <v>54688</v>
      </c>
      <c r="DW56" s="9">
        <v>31</v>
      </c>
      <c r="DX56" s="36"/>
      <c r="DZ56" s="9">
        <v>7682</v>
      </c>
      <c r="EA56" s="36"/>
      <c r="EB56" s="9">
        <v>4492</v>
      </c>
      <c r="EC56" s="9">
        <v>5793</v>
      </c>
      <c r="ED56" s="36">
        <v>725</v>
      </c>
      <c r="EF56" s="36">
        <f>78300-1484</f>
        <v>76816</v>
      </c>
      <c r="EG56" s="9">
        <v>79080</v>
      </c>
      <c r="EH56" s="9">
        <v>63563</v>
      </c>
      <c r="EI56" s="9">
        <v>78265</v>
      </c>
      <c r="EJ56" s="9">
        <v>40172</v>
      </c>
      <c r="EM56" s="9">
        <v>19</v>
      </c>
      <c r="EN56" s="9">
        <v>4024</v>
      </c>
      <c r="EO56" s="9">
        <v>1325</v>
      </c>
      <c r="EP56" s="9">
        <v>184</v>
      </c>
      <c r="ES56" s="9">
        <v>447</v>
      </c>
      <c r="ET56" s="9">
        <v>4119</v>
      </c>
      <c r="EU56" s="9">
        <v>4288</v>
      </c>
      <c r="EW56" s="9">
        <v>1750</v>
      </c>
      <c r="EX56" s="9">
        <v>0</v>
      </c>
      <c r="EY56" s="9">
        <v>67</v>
      </c>
      <c r="EZ56" s="9">
        <v>3080</v>
      </c>
      <c r="FA56" s="9">
        <v>3636</v>
      </c>
      <c r="FB56" s="9">
        <v>219</v>
      </c>
      <c r="FC56" s="9">
        <v>18</v>
      </c>
      <c r="FF56" s="36">
        <v>9670</v>
      </c>
      <c r="FG56" s="9">
        <v>4060</v>
      </c>
      <c r="FH56" s="9">
        <v>8515</v>
      </c>
      <c r="FJ56" s="9">
        <v>703</v>
      </c>
      <c r="FK56" s="9">
        <v>1631</v>
      </c>
      <c r="FL56" s="9">
        <v>2770</v>
      </c>
      <c r="FM56" s="9">
        <v>13</v>
      </c>
      <c r="FO56" s="9">
        <v>28834</v>
      </c>
      <c r="FP56" s="9">
        <v>7111</v>
      </c>
      <c r="FQ56" s="9">
        <v>54952</v>
      </c>
      <c r="FU56" s="9">
        <v>1389</v>
      </c>
      <c r="FV56" s="9">
        <v>623</v>
      </c>
      <c r="FY56" s="9">
        <v>157</v>
      </c>
      <c r="GA56" s="9">
        <v>17778</v>
      </c>
      <c r="GC56" s="9">
        <v>1514</v>
      </c>
      <c r="GD56" s="9">
        <v>139694</v>
      </c>
      <c r="GE56" s="9">
        <v>46307</v>
      </c>
      <c r="GF56" s="9">
        <v>497</v>
      </c>
      <c r="GG56" s="9">
        <v>42774</v>
      </c>
      <c r="GI56" s="9">
        <v>5</v>
      </c>
      <c r="GJ56" s="9">
        <v>0</v>
      </c>
      <c r="GK56" s="9">
        <v>9984</v>
      </c>
      <c r="GN56" s="36"/>
      <c r="GO56" s="9">
        <v>1840</v>
      </c>
      <c r="GU56" s="9">
        <v>13360</v>
      </c>
      <c r="GY56" s="9">
        <v>4989</v>
      </c>
      <c r="HA56" s="9">
        <v>8738</v>
      </c>
      <c r="HB56" s="36">
        <v>534</v>
      </c>
      <c r="HC56" s="9">
        <v>5831</v>
      </c>
      <c r="HD56" s="9">
        <v>3633</v>
      </c>
      <c r="HE56" s="9">
        <v>2771</v>
      </c>
      <c r="HF56" s="9">
        <v>172</v>
      </c>
      <c r="HG56" s="9">
        <v>76675</v>
      </c>
      <c r="HH56" s="9">
        <v>1505</v>
      </c>
      <c r="HI56" s="9">
        <v>1355</v>
      </c>
      <c r="HJ56" s="9">
        <v>2631</v>
      </c>
      <c r="HK56" s="9">
        <v>8637</v>
      </c>
      <c r="HL56" s="9">
        <v>716</v>
      </c>
      <c r="HM56" s="9">
        <v>27</v>
      </c>
      <c r="HN56" s="36">
        <v>659</v>
      </c>
      <c r="HO56" s="9">
        <v>969</v>
      </c>
      <c r="HP56" s="9">
        <v>15963</v>
      </c>
      <c r="HQ56" s="9">
        <v>350</v>
      </c>
      <c r="HR56" s="9">
        <v>76675</v>
      </c>
      <c r="HT56" s="9">
        <v>10479</v>
      </c>
      <c r="HV56" s="9">
        <v>1900</v>
      </c>
      <c r="HW56" s="9">
        <v>92</v>
      </c>
      <c r="HY56" s="9">
        <v>16077</v>
      </c>
      <c r="HZ56" s="9">
        <v>15324</v>
      </c>
      <c r="IB56" s="9">
        <v>5492</v>
      </c>
      <c r="IC56" s="9">
        <v>3908</v>
      </c>
      <c r="ID56" s="9">
        <v>17520</v>
      </c>
      <c r="IE56" s="9">
        <v>36490</v>
      </c>
      <c r="IF56" s="9">
        <v>9227</v>
      </c>
      <c r="IG56" s="9">
        <v>19487</v>
      </c>
      <c r="IH56" s="9">
        <v>16638</v>
      </c>
      <c r="II56" s="9">
        <v>20436</v>
      </c>
      <c r="IJ56" s="9">
        <v>37884</v>
      </c>
      <c r="IK56" s="9">
        <v>15903</v>
      </c>
      <c r="IL56" s="9">
        <v>7560</v>
      </c>
      <c r="IM56" s="9">
        <v>8312</v>
      </c>
      <c r="IN56" s="9">
        <v>16756</v>
      </c>
      <c r="IO56" s="9">
        <v>3179</v>
      </c>
      <c r="IP56" s="9">
        <v>21539</v>
      </c>
      <c r="IQ56" s="9">
        <v>5692</v>
      </c>
      <c r="IR56" s="9">
        <v>0</v>
      </c>
      <c r="IS56" s="9">
        <v>34458</v>
      </c>
      <c r="IV56" s="9">
        <v>835</v>
      </c>
      <c r="IX56" s="9">
        <v>5354</v>
      </c>
      <c r="IY56" s="9">
        <v>1160</v>
      </c>
      <c r="JA56" s="9">
        <v>45</v>
      </c>
      <c r="JL56" s="9">
        <v>4697</v>
      </c>
      <c r="JO56" s="9">
        <v>408</v>
      </c>
      <c r="JQ56" s="9">
        <v>2938</v>
      </c>
      <c r="JR56" s="9">
        <v>367</v>
      </c>
      <c r="JS56" s="9">
        <v>3289</v>
      </c>
      <c r="JT56" s="9">
        <v>7277</v>
      </c>
      <c r="JV56" s="9">
        <v>7455</v>
      </c>
      <c r="JW56" s="9">
        <v>26116</v>
      </c>
      <c r="JX56" s="9">
        <v>6663</v>
      </c>
      <c r="JY56" s="9">
        <v>1674</v>
      </c>
      <c r="JZ56" s="9">
        <v>694</v>
      </c>
      <c r="KB56" s="9">
        <v>24989</v>
      </c>
      <c r="KD56" s="9">
        <v>631</v>
      </c>
      <c r="KE56" s="9">
        <v>2973</v>
      </c>
      <c r="KF56" s="9">
        <v>3938</v>
      </c>
      <c r="KH56" s="9">
        <v>28903</v>
      </c>
      <c r="KI56" s="9">
        <v>1609</v>
      </c>
      <c r="KK56" s="9">
        <v>2471</v>
      </c>
      <c r="KL56" s="9">
        <v>32675</v>
      </c>
      <c r="KN56" s="9">
        <v>19437</v>
      </c>
      <c r="KO56" s="9">
        <v>157</v>
      </c>
      <c r="KP56" s="9">
        <v>30115</v>
      </c>
      <c r="KQ56" s="9">
        <v>9792</v>
      </c>
      <c r="KS56" s="9">
        <v>225196</v>
      </c>
      <c r="KT56" s="9">
        <v>1075</v>
      </c>
      <c r="KV56" s="9">
        <v>7401</v>
      </c>
      <c r="KX56" s="9">
        <v>39493</v>
      </c>
      <c r="KY56" s="9">
        <v>67</v>
      </c>
      <c r="LA56" s="9">
        <v>126</v>
      </c>
      <c r="LC56" s="9">
        <v>0</v>
      </c>
      <c r="LD56" s="9">
        <v>2049</v>
      </c>
      <c r="LF56" s="9">
        <v>3401</v>
      </c>
      <c r="LJ56" s="9">
        <v>1800</v>
      </c>
      <c r="LL56" s="9">
        <v>240</v>
      </c>
      <c r="LM56" s="9">
        <v>17266</v>
      </c>
      <c r="LN56" s="36"/>
      <c r="LO56" s="37">
        <v>4489</v>
      </c>
      <c r="LP56" s="9">
        <v>7248</v>
      </c>
      <c r="LQ56" s="9">
        <v>36733</v>
      </c>
      <c r="LR56" s="36"/>
      <c r="LT56" s="9">
        <v>5007</v>
      </c>
      <c r="LU56" s="9">
        <v>6540</v>
      </c>
      <c r="LV56" s="36">
        <v>45</v>
      </c>
      <c r="LW56" s="9">
        <v>1238</v>
      </c>
      <c r="LZ56" s="9">
        <v>373</v>
      </c>
      <c r="MA56" s="9">
        <v>373</v>
      </c>
      <c r="MB56" s="9">
        <v>4257</v>
      </c>
      <c r="MC56" s="36">
        <f>'[1]PL by Class Movement'!$AO$73</f>
        <v>925</v>
      </c>
      <c r="MD56" s="9">
        <v>738</v>
      </c>
      <c r="ME56" s="9">
        <v>0</v>
      </c>
      <c r="MG56" s="37">
        <f>3184.03+1982.63</f>
        <v>5166.66</v>
      </c>
      <c r="MI56" s="9">
        <v>20474</v>
      </c>
      <c r="MJ56" s="9">
        <v>1117</v>
      </c>
      <c r="MK56" s="9">
        <v>9497</v>
      </c>
      <c r="ML56" s="9">
        <v>0</v>
      </c>
      <c r="MM56" s="9">
        <v>243</v>
      </c>
      <c r="MN56" s="9">
        <v>555</v>
      </c>
      <c r="MO56" s="9">
        <v>159</v>
      </c>
      <c r="MP56" s="9">
        <v>3304</v>
      </c>
      <c r="MQ56" s="36"/>
      <c r="MR56" s="9">
        <v>49269</v>
      </c>
      <c r="MS56" s="36"/>
      <c r="MU56" s="9">
        <v>31604</v>
      </c>
      <c r="MV56" s="9">
        <v>24900</v>
      </c>
      <c r="MX56" s="9">
        <v>144</v>
      </c>
      <c r="MY56" s="36"/>
      <c r="MZ56" s="36">
        <v>1386</v>
      </c>
      <c r="NB56" s="9">
        <v>171123</v>
      </c>
      <c r="ND56" s="9">
        <v>37497</v>
      </c>
      <c r="NG56" s="9">
        <v>27</v>
      </c>
      <c r="NI56" s="36">
        <v>2522</v>
      </c>
      <c r="NJ56" s="9">
        <v>41531</v>
      </c>
      <c r="NM56" s="9">
        <v>2131</v>
      </c>
      <c r="NN56" s="36">
        <f>3190-OE56+5292</f>
        <v>8482</v>
      </c>
      <c r="NO56" s="38"/>
      <c r="NP56" s="9">
        <v>173</v>
      </c>
      <c r="NQ56" s="9">
        <v>2260</v>
      </c>
      <c r="NR56" s="9">
        <v>44683</v>
      </c>
      <c r="NS56" s="9">
        <v>327</v>
      </c>
      <c r="NT56" s="9">
        <v>3950</v>
      </c>
      <c r="NU56" s="9">
        <v>20694</v>
      </c>
      <c r="NW56" s="9">
        <v>30</v>
      </c>
      <c r="NX56" s="9">
        <v>10049</v>
      </c>
      <c r="NY56" s="9">
        <v>8749</v>
      </c>
      <c r="NZ56" s="9">
        <v>58</v>
      </c>
      <c r="OA56" s="9">
        <v>40478</v>
      </c>
      <c r="OB56" s="36">
        <v>0</v>
      </c>
      <c r="OC56" s="9">
        <v>2182</v>
      </c>
      <c r="OF56" s="9">
        <v>941</v>
      </c>
      <c r="OG56" s="9">
        <v>101249</v>
      </c>
      <c r="OI56" s="9">
        <v>275</v>
      </c>
      <c r="OK56" s="9">
        <v>18283</v>
      </c>
      <c r="OL56" s="36"/>
      <c r="OP56" s="36"/>
      <c r="OR56" s="36">
        <v>2848</v>
      </c>
      <c r="OV56" s="9">
        <v>1714</v>
      </c>
      <c r="OX56" s="36">
        <v>2065</v>
      </c>
    </row>
    <row r="57" spans="1:414" s="2" customFormat="1">
      <c r="AZ57" s="4"/>
      <c r="BA57" s="4"/>
      <c r="BB57" s="4"/>
      <c r="BC57" s="4"/>
      <c r="BD57" s="4"/>
    </row>
    <row r="58" spans="1:414">
      <c r="AZ58" s="2"/>
      <c r="BA58" s="2"/>
      <c r="BB58" s="2"/>
      <c r="BC58" s="2"/>
      <c r="BD58" s="2"/>
      <c r="EZ58" s="3">
        <v>4</v>
      </c>
      <c r="FJ58">
        <v>161231</v>
      </c>
      <c r="HN58" s="3"/>
      <c r="IC58">
        <v>30</v>
      </c>
      <c r="ID58">
        <v>199</v>
      </c>
      <c r="IE58">
        <v>335</v>
      </c>
      <c r="IF58">
        <v>141</v>
      </c>
      <c r="IG58">
        <v>250</v>
      </c>
      <c r="IH58">
        <v>196</v>
      </c>
      <c r="II58">
        <v>381</v>
      </c>
      <c r="IJ58">
        <v>359</v>
      </c>
      <c r="IK58">
        <v>133</v>
      </c>
      <c r="IL58">
        <v>255</v>
      </c>
      <c r="IM58">
        <v>139</v>
      </c>
      <c r="IN58">
        <v>330</v>
      </c>
      <c r="IO58">
        <v>59</v>
      </c>
      <c r="IP58">
        <v>283</v>
      </c>
      <c r="IQ58">
        <v>62</v>
      </c>
    </row>
    <row r="59" spans="1:414">
      <c r="AZ59">
        <v>207</v>
      </c>
      <c r="BA59">
        <v>471</v>
      </c>
      <c r="BB59">
        <v>149</v>
      </c>
      <c r="BC59">
        <v>397</v>
      </c>
      <c r="BD59">
        <v>427</v>
      </c>
      <c r="FJ59">
        <v>49187</v>
      </c>
    </row>
    <row r="60" spans="1:414">
      <c r="FJ60">
        <v>34764</v>
      </c>
    </row>
    <row r="61" spans="1:414">
      <c r="FJ61">
        <v>1226</v>
      </c>
      <c r="IC61">
        <v>114355</v>
      </c>
      <c r="ID61">
        <v>572540</v>
      </c>
      <c r="IE61">
        <v>641721</v>
      </c>
      <c r="IF61">
        <v>373357</v>
      </c>
      <c r="IG61">
        <v>552531</v>
      </c>
      <c r="IH61">
        <v>416839</v>
      </c>
      <c r="II61">
        <v>650412</v>
      </c>
      <c r="IJ61">
        <v>653347</v>
      </c>
      <c r="IK61">
        <v>194675</v>
      </c>
      <c r="IL61">
        <v>253337</v>
      </c>
      <c r="IM61">
        <v>542483</v>
      </c>
      <c r="IN61">
        <v>587075</v>
      </c>
      <c r="IO61">
        <v>184360</v>
      </c>
      <c r="IP61">
        <v>520652</v>
      </c>
      <c r="IQ61">
        <v>14772</v>
      </c>
    </row>
    <row r="62" spans="1:414">
      <c r="IC62">
        <v>3811.8333333333335</v>
      </c>
      <c r="ID62">
        <v>2877.0854271356784</v>
      </c>
      <c r="IE62">
        <v>1915.5850746268657</v>
      </c>
      <c r="IF62">
        <v>2647.921985815603</v>
      </c>
      <c r="IG62">
        <v>2210.1239999999998</v>
      </c>
      <c r="IH62">
        <v>2126.7295918367345</v>
      </c>
      <c r="II62">
        <v>1707.1181102362204</v>
      </c>
      <c r="IJ62">
        <v>1819.908077994429</v>
      </c>
      <c r="IK62">
        <v>1463.7218045112782</v>
      </c>
      <c r="IL62">
        <v>993.47843137254904</v>
      </c>
      <c r="IM62">
        <v>3902.7553956834531</v>
      </c>
      <c r="IN62">
        <v>1779.0151515151515</v>
      </c>
      <c r="IO62">
        <v>3124.7457627118642</v>
      </c>
      <c r="IP62">
        <v>1839.7597173144877</v>
      </c>
      <c r="IQ62">
        <v>238.25806451612902</v>
      </c>
    </row>
    <row r="64" spans="1:414">
      <c r="IC64">
        <v>165034</v>
      </c>
      <c r="ID64">
        <v>351646</v>
      </c>
      <c r="IE64">
        <v>775710</v>
      </c>
      <c r="IF64">
        <v>287315</v>
      </c>
      <c r="IG64">
        <v>453280</v>
      </c>
      <c r="IH64">
        <v>341701</v>
      </c>
      <c r="II64">
        <v>710337</v>
      </c>
      <c r="IJ64">
        <v>598461</v>
      </c>
      <c r="IK64">
        <v>275888</v>
      </c>
      <c r="IL64">
        <v>241972</v>
      </c>
      <c r="IM64">
        <v>448915</v>
      </c>
      <c r="IN64">
        <v>691580</v>
      </c>
      <c r="IO64">
        <v>231304</v>
      </c>
      <c r="IP64">
        <v>570726</v>
      </c>
      <c r="IQ64">
        <v>106403</v>
      </c>
    </row>
    <row r="65" spans="237:251">
      <c r="IC65">
        <v>5501.1333333333332</v>
      </c>
      <c r="ID65">
        <v>1767.0653266331658</v>
      </c>
      <c r="IE65">
        <v>2315.5522388059703</v>
      </c>
      <c r="IF65">
        <v>2037.6950354609928</v>
      </c>
      <c r="IG65">
        <v>1813.12</v>
      </c>
      <c r="IH65">
        <v>1743.3724489795918</v>
      </c>
      <c r="II65">
        <v>1864.4015748031495</v>
      </c>
      <c r="IJ65">
        <v>1667.0222841225627</v>
      </c>
      <c r="IK65">
        <v>2074.3458646616541</v>
      </c>
      <c r="IL65">
        <v>948.9098039215686</v>
      </c>
      <c r="IM65">
        <v>3229.6043165467627</v>
      </c>
      <c r="IN65">
        <v>2095.6969696969695</v>
      </c>
      <c r="IO65">
        <v>3920.406779661017</v>
      </c>
      <c r="IP65">
        <v>2016.6996466431096</v>
      </c>
      <c r="IQ65">
        <v>1716.1774193548388</v>
      </c>
    </row>
    <row r="67" spans="237:251">
      <c r="IC67">
        <v>73639</v>
      </c>
      <c r="ID67">
        <v>361169</v>
      </c>
      <c r="IE67">
        <v>565057</v>
      </c>
      <c r="IF67">
        <v>276591</v>
      </c>
      <c r="IG67">
        <v>402742</v>
      </c>
      <c r="IH67">
        <v>388055</v>
      </c>
      <c r="II67">
        <v>454729</v>
      </c>
      <c r="IJ67">
        <v>699785</v>
      </c>
      <c r="IK67">
        <v>399989</v>
      </c>
      <c r="IL67">
        <v>185938</v>
      </c>
      <c r="IM67">
        <v>389112</v>
      </c>
      <c r="IN67">
        <v>460872</v>
      </c>
      <c r="IO67">
        <v>34377</v>
      </c>
      <c r="IP67">
        <v>358840</v>
      </c>
      <c r="IQ67">
        <v>79107</v>
      </c>
    </row>
    <row r="68" spans="237:251">
      <c r="IC68">
        <v>2454.6333333333332</v>
      </c>
      <c r="ID68">
        <v>1814.9195979899498</v>
      </c>
      <c r="IE68">
        <v>1686.7373134328359</v>
      </c>
      <c r="IF68">
        <v>1961.6382978723404</v>
      </c>
      <c r="IG68">
        <v>1610.9680000000001</v>
      </c>
      <c r="IH68">
        <v>1979.8724489795918</v>
      </c>
      <c r="II68">
        <v>1193.5144356955382</v>
      </c>
      <c r="IJ68">
        <v>1949.2618384401114</v>
      </c>
      <c r="IK68">
        <v>3007.4360902255639</v>
      </c>
      <c r="IL68">
        <v>729.16862745098035</v>
      </c>
      <c r="IM68">
        <v>2799.3669064748201</v>
      </c>
      <c r="IN68">
        <v>1396.5818181818181</v>
      </c>
      <c r="IO68">
        <v>582.66101694915255</v>
      </c>
      <c r="IP68">
        <v>1267.9858657243817</v>
      </c>
      <c r="IQ68">
        <v>1275.9193548387098</v>
      </c>
    </row>
    <row r="70" spans="237:251">
      <c r="IC70">
        <v>47910</v>
      </c>
      <c r="ID70">
        <v>386300</v>
      </c>
      <c r="IE70">
        <v>458490</v>
      </c>
      <c r="IF70">
        <v>214013</v>
      </c>
      <c r="IG70">
        <v>338709</v>
      </c>
      <c r="IH70">
        <v>273044</v>
      </c>
      <c r="II70">
        <v>434224</v>
      </c>
      <c r="IJ70">
        <v>451629</v>
      </c>
      <c r="IK70">
        <v>137173</v>
      </c>
      <c r="IL70">
        <v>181065</v>
      </c>
      <c r="IM70">
        <v>384976</v>
      </c>
      <c r="IN70">
        <v>364406</v>
      </c>
      <c r="IO70">
        <v>113041</v>
      </c>
      <c r="IP70">
        <v>441798</v>
      </c>
      <c r="IQ70">
        <v>190</v>
      </c>
    </row>
    <row r="73" spans="237:251">
      <c r="IC73" t="s">
        <v>531</v>
      </c>
    </row>
    <row r="74" spans="237:251">
      <c r="IC74">
        <v>2454.6333333333332</v>
      </c>
    </row>
    <row r="75" spans="237:251">
      <c r="IC75">
        <v>1814.9195979899498</v>
      </c>
    </row>
    <row r="76" spans="237:251">
      <c r="IC76">
        <v>1686.7373134328359</v>
      </c>
    </row>
    <row r="77" spans="237:251">
      <c r="IC77">
        <v>1961.6382978723404</v>
      </c>
    </row>
    <row r="78" spans="237:251">
      <c r="IC78">
        <v>1610.9680000000001</v>
      </c>
    </row>
    <row r="79" spans="237:251">
      <c r="IC79">
        <v>1979.8724489795918</v>
      </c>
    </row>
    <row r="80" spans="237:251">
      <c r="IC80">
        <v>1193.5144356955382</v>
      </c>
    </row>
    <row r="81" spans="237:237">
      <c r="IC81">
        <v>1949.2618384401114</v>
      </c>
    </row>
    <row r="82" spans="237:237">
      <c r="IC82">
        <v>3007.4360902255639</v>
      </c>
    </row>
    <row r="83" spans="237:237">
      <c r="IC83">
        <v>729.16862745098035</v>
      </c>
    </row>
    <row r="84" spans="237:237">
      <c r="IC84">
        <v>2799.3669064748201</v>
      </c>
    </row>
    <row r="85" spans="237:237">
      <c r="IC85">
        <v>1396.5818181818181</v>
      </c>
    </row>
    <row r="86" spans="237:237">
      <c r="IC86">
        <v>582.66101694915255</v>
      </c>
    </row>
    <row r="87" spans="237:237">
      <c r="IC87">
        <v>1267.9858657243817</v>
      </c>
    </row>
    <row r="88" spans="237:237">
      <c r="IC88">
        <v>1275.9193548387098</v>
      </c>
    </row>
    <row r="89" spans="237:237">
      <c r="IC89">
        <v>1627.5387055837564</v>
      </c>
    </row>
  </sheetData>
  <sheetProtection formatCells="0" formatColumns="0" formatRows="0"/>
  <mergeCells count="1">
    <mergeCell ref="GM5:GR5"/>
  </mergeCells>
  <hyperlinks>
    <hyperlink ref="A49:B49" location="FederalAndStateProjectsPage2" display="Federal and State Projects (from page 9, line 30)"/>
    <hyperlink ref="AM7" location="ExpensesPage2" display="Expenses"/>
    <hyperlink ref="AM50:AN50" location="FederalAndStateProjectsPage2" display="Federal and State Projects (from page 9, line 30)"/>
    <hyperlink ref="CV25" location="Restricted3200" display="16."/>
    <hyperlink ref="CV30" location="Unrestricted_Restricted_4100_4300" display="20."/>
    <hyperlink ref="CV13" location="Food_Service_1600" display="6.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2016-10-14T15:08:26Z</dcterms:created>
  <dcterms:modified xsi:type="dcterms:W3CDTF">2017-01-17T18:55:37Z</dcterms:modified>
</cp:coreProperties>
</file>